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hrich\Desktop\Research\Packaging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4" i="1" l="1"/>
  <c r="K164" i="1"/>
  <c r="J164" i="1"/>
  <c r="I164" i="1"/>
  <c r="H164" i="1"/>
  <c r="G164" i="1"/>
  <c r="F164" i="1"/>
  <c r="E164" i="1"/>
  <c r="D164" i="1"/>
  <c r="C164" i="1"/>
  <c r="C135" i="1"/>
  <c r="L135" i="1"/>
  <c r="K135" i="1"/>
  <c r="J135" i="1"/>
  <c r="I135" i="1"/>
  <c r="H135" i="1"/>
  <c r="G135" i="1"/>
  <c r="F135" i="1"/>
  <c r="E135" i="1"/>
  <c r="D135" i="1"/>
  <c r="L106" i="1"/>
  <c r="K106" i="1"/>
  <c r="J106" i="1"/>
  <c r="I106" i="1"/>
  <c r="H106" i="1"/>
  <c r="G106" i="1"/>
  <c r="F106" i="1"/>
  <c r="E106" i="1"/>
  <c r="D106" i="1"/>
  <c r="C106" i="1"/>
  <c r="L163" i="1"/>
  <c r="K163" i="1"/>
  <c r="J163" i="1"/>
  <c r="I163" i="1"/>
  <c r="H163" i="1"/>
  <c r="G163" i="1"/>
  <c r="F163" i="1"/>
  <c r="E163" i="1"/>
  <c r="D163" i="1"/>
  <c r="C163" i="1"/>
  <c r="L134" i="1"/>
  <c r="K134" i="1"/>
  <c r="J134" i="1"/>
  <c r="I134" i="1"/>
  <c r="H134" i="1"/>
  <c r="G134" i="1"/>
  <c r="F134" i="1"/>
  <c r="E134" i="1"/>
  <c r="D134" i="1"/>
  <c r="C134" i="1"/>
  <c r="L105" i="1"/>
  <c r="K105" i="1"/>
  <c r="J105" i="1"/>
  <c r="I105" i="1"/>
  <c r="H105" i="1"/>
  <c r="G105" i="1"/>
  <c r="F105" i="1"/>
  <c r="E105" i="1"/>
  <c r="D105" i="1"/>
  <c r="C105" i="1"/>
  <c r="L73" i="1"/>
  <c r="K73" i="1"/>
  <c r="J73" i="1"/>
  <c r="I73" i="1"/>
  <c r="H73" i="1"/>
  <c r="G73" i="1"/>
  <c r="F73" i="1"/>
  <c r="E73" i="1"/>
  <c r="D73" i="1"/>
  <c r="C73" i="1"/>
  <c r="C162" i="1" l="1"/>
  <c r="L162" i="1" l="1"/>
  <c r="K162" i="1"/>
  <c r="J162" i="1"/>
  <c r="I162" i="1"/>
  <c r="H162" i="1"/>
  <c r="G162" i="1"/>
  <c r="F162" i="1"/>
  <c r="E162" i="1"/>
  <c r="D162" i="1"/>
  <c r="L161" i="1"/>
  <c r="K161" i="1"/>
  <c r="J161" i="1"/>
  <c r="I161" i="1"/>
  <c r="H161" i="1"/>
  <c r="G161" i="1"/>
  <c r="F161" i="1"/>
  <c r="E161" i="1"/>
  <c r="D161" i="1"/>
  <c r="C161" i="1"/>
  <c r="L160" i="1"/>
  <c r="K160" i="1"/>
  <c r="J160" i="1"/>
  <c r="I160" i="1"/>
  <c r="H160" i="1"/>
  <c r="G160" i="1"/>
  <c r="F160" i="1"/>
  <c r="E160" i="1"/>
  <c r="D160" i="1"/>
  <c r="C160" i="1"/>
  <c r="L159" i="1"/>
  <c r="K159" i="1"/>
  <c r="J159" i="1"/>
  <c r="I159" i="1"/>
  <c r="H159" i="1"/>
  <c r="G159" i="1"/>
  <c r="F159" i="1"/>
  <c r="E159" i="1"/>
  <c r="D159" i="1"/>
  <c r="C159" i="1"/>
  <c r="L158" i="1"/>
  <c r="K158" i="1"/>
  <c r="J158" i="1"/>
  <c r="I158" i="1"/>
  <c r="H158" i="1"/>
  <c r="G158" i="1"/>
  <c r="F158" i="1"/>
  <c r="E158" i="1"/>
  <c r="D158" i="1"/>
  <c r="C158" i="1"/>
  <c r="L157" i="1"/>
  <c r="K157" i="1"/>
  <c r="J157" i="1"/>
  <c r="I157" i="1"/>
  <c r="H157" i="1"/>
  <c r="G157" i="1"/>
  <c r="F157" i="1"/>
  <c r="E157" i="1"/>
  <c r="D157" i="1"/>
  <c r="C157" i="1"/>
  <c r="L156" i="1"/>
  <c r="K156" i="1"/>
  <c r="J156" i="1"/>
  <c r="I156" i="1"/>
  <c r="H156" i="1"/>
  <c r="G156" i="1"/>
  <c r="F156" i="1"/>
  <c r="E156" i="1"/>
  <c r="D156" i="1"/>
  <c r="C156" i="1"/>
  <c r="L155" i="1"/>
  <c r="K155" i="1"/>
  <c r="J155" i="1"/>
  <c r="I155" i="1"/>
  <c r="H155" i="1"/>
  <c r="G155" i="1"/>
  <c r="F155" i="1"/>
  <c r="E155" i="1"/>
  <c r="D155" i="1"/>
  <c r="C155" i="1"/>
  <c r="L154" i="1"/>
  <c r="K154" i="1"/>
  <c r="J154" i="1"/>
  <c r="I154" i="1"/>
  <c r="H154" i="1"/>
  <c r="G154" i="1"/>
  <c r="F154" i="1"/>
  <c r="E154" i="1"/>
  <c r="D154" i="1"/>
  <c r="C154" i="1"/>
  <c r="L153" i="1"/>
  <c r="K153" i="1"/>
  <c r="J153" i="1"/>
  <c r="I153" i="1"/>
  <c r="H153" i="1"/>
  <c r="G153" i="1"/>
  <c r="F153" i="1"/>
  <c r="E153" i="1"/>
  <c r="D153" i="1"/>
  <c r="C153" i="1"/>
  <c r="L152" i="1"/>
  <c r="K152" i="1"/>
  <c r="J152" i="1"/>
  <c r="I152" i="1"/>
  <c r="H152" i="1"/>
  <c r="G152" i="1"/>
  <c r="F152" i="1"/>
  <c r="E152" i="1"/>
  <c r="D152" i="1"/>
  <c r="C152" i="1"/>
  <c r="L151" i="1"/>
  <c r="K151" i="1"/>
  <c r="J151" i="1"/>
  <c r="I151" i="1"/>
  <c r="H151" i="1"/>
  <c r="G151" i="1"/>
  <c r="F151" i="1"/>
  <c r="E151" i="1"/>
  <c r="D151" i="1"/>
  <c r="C151" i="1"/>
  <c r="L150" i="1"/>
  <c r="K150" i="1"/>
  <c r="J150" i="1"/>
  <c r="I150" i="1"/>
  <c r="H150" i="1"/>
  <c r="G150" i="1"/>
  <c r="F150" i="1"/>
  <c r="E150" i="1"/>
  <c r="D150" i="1"/>
  <c r="C150" i="1"/>
  <c r="L149" i="1"/>
  <c r="K149" i="1"/>
  <c r="J149" i="1"/>
  <c r="I149" i="1"/>
  <c r="H149" i="1"/>
  <c r="G149" i="1"/>
  <c r="F149" i="1"/>
  <c r="E149" i="1"/>
  <c r="D149" i="1"/>
  <c r="C149" i="1"/>
  <c r="L148" i="1"/>
  <c r="K148" i="1"/>
  <c r="J148" i="1"/>
  <c r="I148" i="1"/>
  <c r="H148" i="1"/>
  <c r="G148" i="1"/>
  <c r="F148" i="1"/>
  <c r="E148" i="1"/>
  <c r="D148" i="1"/>
  <c r="C148" i="1"/>
  <c r="L147" i="1"/>
  <c r="K147" i="1"/>
  <c r="J147" i="1"/>
  <c r="I147" i="1"/>
  <c r="H147" i="1"/>
  <c r="G147" i="1"/>
  <c r="F147" i="1"/>
  <c r="E147" i="1"/>
  <c r="D147" i="1"/>
  <c r="C147" i="1"/>
  <c r="L146" i="1"/>
  <c r="K146" i="1"/>
  <c r="J146" i="1"/>
  <c r="I146" i="1"/>
  <c r="H146" i="1"/>
  <c r="G146" i="1"/>
  <c r="F146" i="1"/>
  <c r="E146" i="1"/>
  <c r="D146" i="1"/>
  <c r="C146" i="1"/>
  <c r="L145" i="1"/>
  <c r="K145" i="1"/>
  <c r="J145" i="1"/>
  <c r="I145" i="1"/>
  <c r="H145" i="1"/>
  <c r="G145" i="1"/>
  <c r="F145" i="1"/>
  <c r="E145" i="1"/>
  <c r="D145" i="1"/>
  <c r="C145" i="1"/>
  <c r="L144" i="1"/>
  <c r="K144" i="1"/>
  <c r="J144" i="1"/>
  <c r="I144" i="1"/>
  <c r="H144" i="1"/>
  <c r="G144" i="1"/>
  <c r="F144" i="1"/>
  <c r="E144" i="1"/>
  <c r="D144" i="1"/>
  <c r="C144" i="1"/>
  <c r="L143" i="1"/>
  <c r="K143" i="1"/>
  <c r="J143" i="1"/>
  <c r="I143" i="1"/>
  <c r="H143" i="1"/>
  <c r="G143" i="1"/>
  <c r="F143" i="1"/>
  <c r="E143" i="1"/>
  <c r="D143" i="1"/>
  <c r="C143" i="1"/>
  <c r="L142" i="1"/>
  <c r="K142" i="1"/>
  <c r="J142" i="1"/>
  <c r="I142" i="1"/>
  <c r="H142" i="1"/>
  <c r="G142" i="1"/>
  <c r="F142" i="1"/>
  <c r="E142" i="1"/>
  <c r="D142" i="1"/>
  <c r="C142" i="1"/>
  <c r="L141" i="1"/>
  <c r="K141" i="1"/>
  <c r="J141" i="1"/>
  <c r="I141" i="1"/>
  <c r="H141" i="1"/>
  <c r="G141" i="1"/>
  <c r="F141" i="1"/>
  <c r="E141" i="1"/>
  <c r="D141" i="1"/>
  <c r="C141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G129" i="1" s="1"/>
  <c r="F100" i="1"/>
  <c r="E100" i="1"/>
  <c r="D100" i="1"/>
  <c r="C100" i="1"/>
  <c r="C129" i="1" s="1"/>
  <c r="L99" i="1"/>
  <c r="K99" i="1"/>
  <c r="J99" i="1"/>
  <c r="I99" i="1"/>
  <c r="H99" i="1"/>
  <c r="G99" i="1"/>
  <c r="F99" i="1"/>
  <c r="E99" i="1"/>
  <c r="D99" i="1"/>
  <c r="C99" i="1"/>
  <c r="L98" i="1"/>
  <c r="K98" i="1"/>
  <c r="J98" i="1"/>
  <c r="I98" i="1"/>
  <c r="H98" i="1"/>
  <c r="G98" i="1"/>
  <c r="F98" i="1"/>
  <c r="E98" i="1"/>
  <c r="D98" i="1"/>
  <c r="C98" i="1"/>
  <c r="L97" i="1"/>
  <c r="K97" i="1"/>
  <c r="J97" i="1"/>
  <c r="I97" i="1"/>
  <c r="H97" i="1"/>
  <c r="G97" i="1"/>
  <c r="F97" i="1"/>
  <c r="E97" i="1"/>
  <c r="D97" i="1"/>
  <c r="C97" i="1"/>
  <c r="L96" i="1"/>
  <c r="K96" i="1"/>
  <c r="J96" i="1"/>
  <c r="I96" i="1"/>
  <c r="H96" i="1"/>
  <c r="G96" i="1"/>
  <c r="F96" i="1"/>
  <c r="E96" i="1"/>
  <c r="D96" i="1"/>
  <c r="C96" i="1"/>
  <c r="L95" i="1"/>
  <c r="K95" i="1"/>
  <c r="J95" i="1"/>
  <c r="I95" i="1"/>
  <c r="H95" i="1"/>
  <c r="G95" i="1"/>
  <c r="F95" i="1"/>
  <c r="E95" i="1"/>
  <c r="D95" i="1"/>
  <c r="C95" i="1"/>
  <c r="L94" i="1"/>
  <c r="K94" i="1"/>
  <c r="J94" i="1"/>
  <c r="I94" i="1"/>
  <c r="H94" i="1"/>
  <c r="G94" i="1"/>
  <c r="F94" i="1"/>
  <c r="E94" i="1"/>
  <c r="D94" i="1"/>
  <c r="C94" i="1"/>
  <c r="L93" i="1"/>
  <c r="K93" i="1"/>
  <c r="J93" i="1"/>
  <c r="I93" i="1"/>
  <c r="H93" i="1"/>
  <c r="G93" i="1"/>
  <c r="F93" i="1"/>
  <c r="E93" i="1"/>
  <c r="D93" i="1"/>
  <c r="C93" i="1"/>
  <c r="L92" i="1"/>
  <c r="K92" i="1"/>
  <c r="J92" i="1"/>
  <c r="I92" i="1"/>
  <c r="H92" i="1"/>
  <c r="G92" i="1"/>
  <c r="F92" i="1"/>
  <c r="E92" i="1"/>
  <c r="D92" i="1"/>
  <c r="C92" i="1"/>
  <c r="L91" i="1"/>
  <c r="K91" i="1"/>
  <c r="J91" i="1"/>
  <c r="I91" i="1"/>
  <c r="H91" i="1"/>
  <c r="G91" i="1"/>
  <c r="F91" i="1"/>
  <c r="E91" i="1"/>
  <c r="D91" i="1"/>
  <c r="C91" i="1"/>
  <c r="L90" i="1"/>
  <c r="K90" i="1"/>
  <c r="J90" i="1"/>
  <c r="I90" i="1"/>
  <c r="H90" i="1"/>
  <c r="G90" i="1"/>
  <c r="F90" i="1"/>
  <c r="E90" i="1"/>
  <c r="D90" i="1"/>
  <c r="C90" i="1"/>
  <c r="L89" i="1"/>
  <c r="K89" i="1"/>
  <c r="J89" i="1"/>
  <c r="I89" i="1"/>
  <c r="H89" i="1"/>
  <c r="G89" i="1"/>
  <c r="F89" i="1"/>
  <c r="E89" i="1"/>
  <c r="D89" i="1"/>
  <c r="C89" i="1"/>
  <c r="L88" i="1"/>
  <c r="K88" i="1"/>
  <c r="J88" i="1"/>
  <c r="I88" i="1"/>
  <c r="H88" i="1"/>
  <c r="G88" i="1"/>
  <c r="F88" i="1"/>
  <c r="E88" i="1"/>
  <c r="D88" i="1"/>
  <c r="C88" i="1"/>
  <c r="L87" i="1"/>
  <c r="K87" i="1"/>
  <c r="J87" i="1"/>
  <c r="I87" i="1"/>
  <c r="H87" i="1"/>
  <c r="G87" i="1"/>
  <c r="F87" i="1"/>
  <c r="E87" i="1"/>
  <c r="D87" i="1"/>
  <c r="C87" i="1"/>
  <c r="L86" i="1"/>
  <c r="K86" i="1"/>
  <c r="J86" i="1"/>
  <c r="I86" i="1"/>
  <c r="H86" i="1"/>
  <c r="G86" i="1"/>
  <c r="F86" i="1"/>
  <c r="E86" i="1"/>
  <c r="D86" i="1"/>
  <c r="C86" i="1"/>
  <c r="C119" i="1" l="1"/>
  <c r="K119" i="1"/>
  <c r="I120" i="1"/>
  <c r="C121" i="1"/>
  <c r="K121" i="1"/>
  <c r="I122" i="1"/>
  <c r="G123" i="1"/>
  <c r="E124" i="1"/>
  <c r="C125" i="1"/>
  <c r="K125" i="1"/>
  <c r="C127" i="1"/>
  <c r="K129" i="1"/>
  <c r="G119" i="1"/>
  <c r="E120" i="1"/>
  <c r="G121" i="1"/>
  <c r="E122" i="1"/>
  <c r="C123" i="1"/>
  <c r="K123" i="1"/>
  <c r="I124" i="1"/>
  <c r="G125" i="1"/>
  <c r="E126" i="1"/>
  <c r="I126" i="1"/>
  <c r="G127" i="1"/>
  <c r="K127" i="1"/>
  <c r="E128" i="1"/>
  <c r="I128" i="1"/>
  <c r="E130" i="1"/>
  <c r="I130" i="1"/>
  <c r="G131" i="1"/>
  <c r="E132" i="1"/>
  <c r="C133" i="1"/>
  <c r="K133" i="1"/>
  <c r="H119" i="1"/>
  <c r="L119" i="1"/>
  <c r="J120" i="1"/>
  <c r="H121" i="1"/>
  <c r="F122" i="1"/>
  <c r="D123" i="1"/>
  <c r="L123" i="1"/>
  <c r="J124" i="1"/>
  <c r="H125" i="1"/>
  <c r="F126" i="1"/>
  <c r="D127" i="1"/>
  <c r="L127" i="1"/>
  <c r="D129" i="1"/>
  <c r="H133" i="1"/>
  <c r="E119" i="1"/>
  <c r="I119" i="1"/>
  <c r="C120" i="1"/>
  <c r="G120" i="1"/>
  <c r="K120" i="1"/>
  <c r="E121" i="1"/>
  <c r="I121" i="1"/>
  <c r="C122" i="1"/>
  <c r="G122" i="1"/>
  <c r="K122" i="1"/>
  <c r="E123" i="1"/>
  <c r="I123" i="1"/>
  <c r="C124" i="1"/>
  <c r="G124" i="1"/>
  <c r="K124" i="1"/>
  <c r="E125" i="1"/>
  <c r="I125" i="1"/>
  <c r="C126" i="1"/>
  <c r="G126" i="1"/>
  <c r="K126" i="1"/>
  <c r="E127" i="1"/>
  <c r="I127" i="1"/>
  <c r="C128" i="1"/>
  <c r="G128" i="1"/>
  <c r="K128" i="1"/>
  <c r="E129" i="1"/>
  <c r="I129" i="1"/>
  <c r="C130" i="1"/>
  <c r="G130" i="1"/>
  <c r="K130" i="1"/>
  <c r="E131" i="1"/>
  <c r="I131" i="1"/>
  <c r="C132" i="1"/>
  <c r="G132" i="1"/>
  <c r="K132" i="1"/>
  <c r="E133" i="1"/>
  <c r="I133" i="1"/>
  <c r="C131" i="1"/>
  <c r="K131" i="1"/>
  <c r="I132" i="1"/>
  <c r="G133" i="1"/>
  <c r="D119" i="1"/>
  <c r="F120" i="1"/>
  <c r="D121" i="1"/>
  <c r="L121" i="1"/>
  <c r="J122" i="1"/>
  <c r="H123" i="1"/>
  <c r="F124" i="1"/>
  <c r="D125" i="1"/>
  <c r="L125" i="1"/>
  <c r="J126" i="1"/>
  <c r="H127" i="1"/>
  <c r="F128" i="1"/>
  <c r="J128" i="1"/>
  <c r="H129" i="1"/>
  <c r="L129" i="1"/>
  <c r="F130" i="1"/>
  <c r="J130" i="1"/>
  <c r="D131" i="1"/>
  <c r="H131" i="1"/>
  <c r="L131" i="1"/>
  <c r="F132" i="1"/>
  <c r="J132" i="1"/>
  <c r="D133" i="1"/>
  <c r="L133" i="1"/>
  <c r="F119" i="1"/>
  <c r="J119" i="1"/>
  <c r="D120" i="1"/>
  <c r="H120" i="1"/>
  <c r="L120" i="1"/>
  <c r="F121" i="1"/>
  <c r="J121" i="1"/>
  <c r="D122" i="1"/>
  <c r="H122" i="1"/>
  <c r="L122" i="1"/>
  <c r="F123" i="1"/>
  <c r="J123" i="1"/>
  <c r="D124" i="1"/>
  <c r="H124" i="1"/>
  <c r="L124" i="1"/>
  <c r="F125" i="1"/>
  <c r="J125" i="1"/>
  <c r="D126" i="1"/>
  <c r="H126" i="1"/>
  <c r="L126" i="1"/>
  <c r="F127" i="1"/>
  <c r="J127" i="1"/>
  <c r="D128" i="1"/>
  <c r="H128" i="1"/>
  <c r="L128" i="1"/>
  <c r="F129" i="1"/>
  <c r="J129" i="1"/>
  <c r="D130" i="1"/>
  <c r="H130" i="1"/>
  <c r="L130" i="1"/>
  <c r="F131" i="1"/>
  <c r="J131" i="1"/>
  <c r="D132" i="1"/>
  <c r="H132" i="1"/>
  <c r="L132" i="1"/>
  <c r="F133" i="1"/>
  <c r="J133" i="1"/>
  <c r="H140" i="1"/>
  <c r="G140" i="1"/>
  <c r="F140" i="1"/>
  <c r="E140" i="1"/>
  <c r="D140" i="1"/>
  <c r="C140" i="1"/>
  <c r="H139" i="1"/>
  <c r="G139" i="1"/>
  <c r="F139" i="1"/>
  <c r="E139" i="1"/>
  <c r="D139" i="1"/>
  <c r="C139" i="1"/>
  <c r="H138" i="1"/>
  <c r="G138" i="1"/>
  <c r="F138" i="1"/>
  <c r="E138" i="1"/>
  <c r="D138" i="1"/>
  <c r="C138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G40" i="1"/>
  <c r="H39" i="1"/>
  <c r="D39" i="1"/>
  <c r="E38" i="1"/>
  <c r="C39" i="1"/>
  <c r="L20" i="1" l="1"/>
  <c r="L21" i="1"/>
  <c r="H27" i="1"/>
  <c r="F38" i="1"/>
  <c r="E39" i="1"/>
  <c r="D40" i="1"/>
  <c r="H40" i="1"/>
  <c r="F27" i="1"/>
  <c r="E28" i="1"/>
  <c r="C27" i="1"/>
  <c r="G38" i="1"/>
  <c r="G26" i="1"/>
  <c r="G28" i="1"/>
  <c r="D26" i="1"/>
  <c r="F40" i="1"/>
  <c r="F28" i="1"/>
  <c r="H28" i="1"/>
  <c r="D38" i="1"/>
  <c r="D27" i="1"/>
  <c r="G39" i="1"/>
  <c r="H26" i="1"/>
  <c r="E26" i="1"/>
  <c r="C28" i="1"/>
  <c r="E40" i="1"/>
  <c r="G27" i="1"/>
  <c r="F26" i="1"/>
  <c r="E27" i="1"/>
  <c r="D28" i="1"/>
  <c r="F39" i="1"/>
  <c r="H38" i="1"/>
  <c r="C26" i="1"/>
  <c r="C40" i="1"/>
  <c r="F23" i="1"/>
  <c r="E37" i="1"/>
  <c r="H25" i="1"/>
  <c r="G76" i="1"/>
  <c r="K76" i="1"/>
  <c r="J76" i="1"/>
  <c r="I76" i="1"/>
  <c r="L27" i="1" l="1"/>
  <c r="D22" i="1"/>
  <c r="H22" i="1"/>
  <c r="E77" i="1"/>
  <c r="K138" i="1"/>
  <c r="H24" i="1"/>
  <c r="H36" i="1"/>
  <c r="D36" i="1"/>
  <c r="D24" i="1"/>
  <c r="D76" i="1"/>
  <c r="L76" i="1"/>
  <c r="D37" i="1"/>
  <c r="I139" i="1"/>
  <c r="C23" i="1"/>
  <c r="E76" i="1"/>
  <c r="L28" i="1"/>
  <c r="I138" i="1"/>
  <c r="J139" i="1"/>
  <c r="K140" i="1"/>
  <c r="I84" i="1"/>
  <c r="F22" i="1"/>
  <c r="C36" i="1"/>
  <c r="C24" i="1"/>
  <c r="F36" i="1"/>
  <c r="F24" i="1"/>
  <c r="F37" i="1"/>
  <c r="H23" i="1"/>
  <c r="D23" i="1"/>
  <c r="F76" i="1"/>
  <c r="H37" i="1"/>
  <c r="J79" i="1"/>
  <c r="I140" i="1"/>
  <c r="H76" i="1"/>
  <c r="J140" i="1"/>
  <c r="I85" i="1"/>
  <c r="E22" i="1"/>
  <c r="G36" i="1"/>
  <c r="G24" i="1"/>
  <c r="G37" i="1"/>
  <c r="E23" i="1"/>
  <c r="J138" i="1"/>
  <c r="J80" i="1"/>
  <c r="J109" i="1" s="1"/>
  <c r="K139" i="1"/>
  <c r="K85" i="1"/>
  <c r="C22" i="1"/>
  <c r="G22" i="1"/>
  <c r="G25" i="1"/>
  <c r="F25" i="1"/>
  <c r="C25" i="1"/>
  <c r="C37" i="1"/>
  <c r="E24" i="1"/>
  <c r="E36" i="1"/>
  <c r="G23" i="1"/>
  <c r="C76" i="1"/>
  <c r="L26" i="1"/>
  <c r="E25" i="1"/>
  <c r="D25" i="1"/>
  <c r="C38" i="1"/>
  <c r="K81" i="1"/>
  <c r="K110" i="1" s="1"/>
  <c r="C77" i="1"/>
  <c r="K77" i="1"/>
  <c r="L77" i="1"/>
  <c r="H77" i="1"/>
  <c r="I79" i="1"/>
  <c r="I83" i="1"/>
  <c r="G77" i="1"/>
  <c r="K80" i="1"/>
  <c r="K109" i="1" s="1"/>
  <c r="J84" i="1"/>
  <c r="K82" i="1"/>
  <c r="K35" i="1"/>
  <c r="H35" i="1"/>
  <c r="G35" i="1"/>
  <c r="F35" i="1"/>
  <c r="E35" i="1"/>
  <c r="D35" i="1"/>
  <c r="C35" i="1"/>
  <c r="K34" i="1"/>
  <c r="H34" i="1"/>
  <c r="G34" i="1"/>
  <c r="F34" i="1"/>
  <c r="E34" i="1"/>
  <c r="D34" i="1"/>
  <c r="C34" i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J113" i="1" l="1"/>
  <c r="J117" i="1"/>
  <c r="K114" i="1"/>
  <c r="K118" i="1"/>
  <c r="I117" i="1"/>
  <c r="I118" i="1"/>
  <c r="K115" i="1"/>
  <c r="I112" i="1"/>
  <c r="I116" i="1"/>
  <c r="J83" i="1"/>
  <c r="F77" i="1"/>
  <c r="K79" i="1"/>
  <c r="D77" i="1"/>
  <c r="J77" i="1"/>
  <c r="I77" i="1"/>
  <c r="I22" i="1"/>
  <c r="J39" i="1"/>
  <c r="K38" i="1"/>
  <c r="J81" i="1"/>
  <c r="J110" i="1" s="1"/>
  <c r="I81" i="1"/>
  <c r="I110" i="1" s="1"/>
  <c r="I36" i="1"/>
  <c r="L83" i="1"/>
  <c r="H83" i="1"/>
  <c r="D83" i="1"/>
  <c r="G83" i="1"/>
  <c r="C83" i="1"/>
  <c r="E83" i="1"/>
  <c r="F83" i="1"/>
  <c r="J40" i="1"/>
  <c r="I34" i="1"/>
  <c r="K28" i="1"/>
  <c r="F84" i="1"/>
  <c r="E84" i="1"/>
  <c r="H84" i="1"/>
  <c r="G84" i="1"/>
  <c r="D84" i="1"/>
  <c r="L84" i="1"/>
  <c r="C84" i="1"/>
  <c r="L25" i="1"/>
  <c r="L22" i="1"/>
  <c r="J37" i="1"/>
  <c r="L85" i="1"/>
  <c r="H85" i="1"/>
  <c r="D85" i="1"/>
  <c r="G85" i="1"/>
  <c r="C85" i="1"/>
  <c r="F85" i="1"/>
  <c r="E85" i="1"/>
  <c r="I82" i="1"/>
  <c r="I38" i="1"/>
  <c r="J85" i="1"/>
  <c r="I80" i="1"/>
  <c r="I109" i="1" s="1"/>
  <c r="K83" i="1"/>
  <c r="K40" i="1"/>
  <c r="I26" i="1"/>
  <c r="L139" i="1"/>
  <c r="L81" i="1"/>
  <c r="L110" i="1" s="1"/>
  <c r="H81" i="1"/>
  <c r="H110" i="1" s="1"/>
  <c r="D81" i="1"/>
  <c r="G81" i="1"/>
  <c r="G110" i="1" s="1"/>
  <c r="C81" i="1"/>
  <c r="C110" i="1" s="1"/>
  <c r="F81" i="1"/>
  <c r="F110" i="1" s="1"/>
  <c r="E81" i="1"/>
  <c r="E110" i="1" s="1"/>
  <c r="L24" i="1"/>
  <c r="L23" i="1"/>
  <c r="J22" i="1"/>
  <c r="K36" i="1"/>
  <c r="I37" i="1"/>
  <c r="K37" i="1"/>
  <c r="K25" i="1"/>
  <c r="J34" i="1"/>
  <c r="J35" i="1"/>
  <c r="F82" i="1"/>
  <c r="E82" i="1"/>
  <c r="L140" i="1"/>
  <c r="L82" i="1"/>
  <c r="D82" i="1"/>
  <c r="C82" i="1"/>
  <c r="G82" i="1"/>
  <c r="H82" i="1"/>
  <c r="F80" i="1"/>
  <c r="F109" i="1" s="1"/>
  <c r="E80" i="1"/>
  <c r="E109" i="1" s="1"/>
  <c r="L138" i="1"/>
  <c r="H80" i="1"/>
  <c r="H109" i="1" s="1"/>
  <c r="G80" i="1"/>
  <c r="G109" i="1" s="1"/>
  <c r="C80" i="1"/>
  <c r="C109" i="1" s="1"/>
  <c r="L80" i="1"/>
  <c r="L109" i="1" s="1"/>
  <c r="D80" i="1"/>
  <c r="D109" i="1" s="1"/>
  <c r="L79" i="1"/>
  <c r="H79" i="1"/>
  <c r="D79" i="1"/>
  <c r="G79" i="1"/>
  <c r="C79" i="1"/>
  <c r="F79" i="1"/>
  <c r="E79" i="1"/>
  <c r="I35" i="1"/>
  <c r="J38" i="1"/>
  <c r="J36" i="1"/>
  <c r="K22" i="1"/>
  <c r="J82" i="1"/>
  <c r="K27" i="1"/>
  <c r="K39" i="1"/>
  <c r="K84" i="1"/>
  <c r="I40" i="1"/>
  <c r="I39" i="1"/>
  <c r="I27" i="1"/>
  <c r="L34" i="1"/>
  <c r="L78" i="1"/>
  <c r="H78" i="1"/>
  <c r="D78" i="1"/>
  <c r="F78" i="1"/>
  <c r="E78" i="1"/>
  <c r="G78" i="1"/>
  <c r="K78" i="1"/>
  <c r="K111" i="1" s="1"/>
  <c r="C78" i="1"/>
  <c r="I78" i="1"/>
  <c r="I23" i="1"/>
  <c r="I24" i="1"/>
  <c r="J78" i="1"/>
  <c r="L18" i="1"/>
  <c r="L19" i="1"/>
  <c r="F111" i="1" l="1"/>
  <c r="F115" i="1"/>
  <c r="I111" i="1"/>
  <c r="I115" i="1"/>
  <c r="E113" i="1"/>
  <c r="E117" i="1"/>
  <c r="G112" i="1"/>
  <c r="G116" i="1"/>
  <c r="J111" i="1"/>
  <c r="J115" i="1"/>
  <c r="H111" i="1"/>
  <c r="H115" i="1"/>
  <c r="D114" i="1"/>
  <c r="D118" i="1"/>
  <c r="D113" i="1"/>
  <c r="D117" i="1"/>
  <c r="F112" i="1"/>
  <c r="F116" i="1"/>
  <c r="I114" i="1"/>
  <c r="G111" i="1"/>
  <c r="G115" i="1"/>
  <c r="D110" i="1"/>
  <c r="J114" i="1"/>
  <c r="J118" i="1"/>
  <c r="F114" i="1"/>
  <c r="F118" i="1"/>
  <c r="H114" i="1"/>
  <c r="H118" i="1"/>
  <c r="G113" i="1"/>
  <c r="G117" i="1"/>
  <c r="E112" i="1"/>
  <c r="E116" i="1"/>
  <c r="H112" i="1"/>
  <c r="H116" i="1"/>
  <c r="D111" i="1"/>
  <c r="D115" i="1"/>
  <c r="K112" i="1"/>
  <c r="K116" i="1"/>
  <c r="G114" i="1"/>
  <c r="G118" i="1"/>
  <c r="L113" i="1"/>
  <c r="L117" i="1"/>
  <c r="L111" i="1"/>
  <c r="L115" i="1"/>
  <c r="E114" i="1"/>
  <c r="E118" i="1"/>
  <c r="F113" i="1"/>
  <c r="F117" i="1"/>
  <c r="D112" i="1"/>
  <c r="D116" i="1"/>
  <c r="K113" i="1"/>
  <c r="K117" i="1"/>
  <c r="C111" i="1"/>
  <c r="C115" i="1"/>
  <c r="E111" i="1"/>
  <c r="E115" i="1"/>
  <c r="C114" i="1"/>
  <c r="C118" i="1"/>
  <c r="L114" i="1"/>
  <c r="L118" i="1"/>
  <c r="C113" i="1"/>
  <c r="C117" i="1"/>
  <c r="H113" i="1"/>
  <c r="H117" i="1"/>
  <c r="C112" i="1"/>
  <c r="C116" i="1"/>
  <c r="L112" i="1"/>
  <c r="L116" i="1"/>
  <c r="J112" i="1"/>
  <c r="J116" i="1"/>
  <c r="I113" i="1"/>
  <c r="I28" i="1"/>
  <c r="L37" i="1"/>
  <c r="J24" i="1"/>
  <c r="K24" i="1"/>
  <c r="L39" i="1"/>
  <c r="J26" i="1"/>
  <c r="K23" i="1"/>
  <c r="L38" i="1"/>
  <c r="L40" i="1"/>
  <c r="J28" i="1"/>
  <c r="K26" i="1"/>
  <c r="J27" i="1"/>
  <c r="J23" i="1"/>
  <c r="L36" i="1"/>
  <c r="I25" i="1"/>
  <c r="J25" i="1"/>
  <c r="L35" i="1"/>
</calcChain>
</file>

<file path=xl/sharedStrings.xml><?xml version="1.0" encoding="utf-8"?>
<sst xmlns="http://schemas.openxmlformats.org/spreadsheetml/2006/main" count="349" uniqueCount="52">
  <si>
    <t>Beer Institute US Domestic and Import Package Mix Report</t>
  </si>
  <si>
    <t>All Volumes in 31 Gallon Barrels -  Estimates Subject to Revision</t>
  </si>
  <si>
    <t>Measure</t>
  </si>
  <si>
    <t>Period</t>
  </si>
  <si>
    <t>Domestic Bottles</t>
  </si>
  <si>
    <t>Domestic Cans</t>
  </si>
  <si>
    <t>Domestic Draft</t>
  </si>
  <si>
    <t>Import Bottles</t>
  </si>
  <si>
    <t>Import Cans</t>
  </si>
  <si>
    <t>Import Draft</t>
  </si>
  <si>
    <t>Total Bottles</t>
  </si>
  <si>
    <t>Total Cans</t>
  </si>
  <si>
    <t>Total Draft</t>
  </si>
  <si>
    <t>Total Industry</t>
  </si>
  <si>
    <t>Volume</t>
  </si>
  <si>
    <t>Share</t>
  </si>
  <si>
    <t>Growth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</si>
  <si>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</si>
  <si>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</si>
  <si>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</si>
  <si>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</si>
  <si>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</si>
  <si>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</si>
  <si>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</si>
  <si>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</si>
  <si>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</si>
  <si>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</si>
  <si>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</si>
  <si>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</si>
  <si>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</si>
  <si>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</si>
  <si>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</si>
  <si>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</si>
  <si>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</si>
  <si>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</si>
  <si>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</si>
  <si>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</si>
  <si>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</si>
  <si>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</si>
  <si>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</si>
  <si>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</si>
  <si>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</si>
  <si>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</si>
  <si>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</si>
  <si>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</si>
  <si>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Draft</t>
  </si>
  <si>
    <t>Glass Bottles</t>
  </si>
  <si>
    <t>Aluminum Cans</t>
  </si>
  <si>
    <t>2019 Q1</t>
  </si>
  <si>
    <t>2019 Q2</t>
  </si>
  <si>
    <t>Share Change</t>
  </si>
  <si>
    <t>2019 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</si>
</sst>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37" fontId="2" fillId="0" borderId="1" xfId="0" applyNumberFormat="1" applyFont="1" applyBorder="1" applyAlignment="1">
      <alignment horizontal="center"/>
    </xf>
    <xf numFmtId="164" fontId="5" fillId="0" borderId="0" xfId="1" applyNumberFormat="1" applyFont="1"/>
    <xf numFmtId="37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5" fillId="0" borderId="0" xfId="0" applyFont="1" applyBorder="1"/>
    <xf numFmtId="164" fontId="2" fillId="0" borderId="2" xfId="1" applyNumberFormat="1" applyFont="1" applyBorder="1" applyAlignment="1">
      <alignment horizontal="center"/>
    </xf>
    <xf numFmtId="164" fontId="5" fillId="0" borderId="0" xfId="2" applyNumberFormat="1" applyFont="1"/>
    <xf numFmtId="164" fontId="2" fillId="0" borderId="1" xfId="0" applyNumberFormat="1" applyFont="1" applyBorder="1" applyAlignment="1">
      <alignment horizontal="center"/>
    </xf>
    <xf numFmtId="164" fontId="5" fillId="0" borderId="0" xfId="0" applyNumberFormat="1" applyFont="1"/>
    <xf numFmtId="10" fontId="2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Percent" xfId="2" builtinId="5"/>
    <cellStyle name="Percent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4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ColWidth="9.109375" defaultRowHeight="15" x14ac:dyDescent="0.25"/>
  <cols>
    <col min="1" max="1" width="20.5546875" style="13" bestFit="1" customWidth="1"/>
    <col min="2" max="2" width="16.109375" style="13" bestFit="1" customWidth="1"/>
    <col min="3" max="3" width="24.6640625" style="13" bestFit="1" customWidth="1"/>
    <col min="4" max="4" width="22" style="13" bestFit="1" customWidth="1"/>
    <col min="5" max="5" width="21.88671875" style="13" bestFit="1" customWidth="1"/>
    <col min="6" max="6" width="20.44140625" style="13" bestFit="1" customWidth="1"/>
    <col min="7" max="7" width="17.6640625" style="13" bestFit="1" customWidth="1"/>
    <col min="8" max="8" width="17.5546875" style="13" bestFit="1" customWidth="1"/>
    <col min="9" max="9" width="19" style="13" bestFit="1" customWidth="1"/>
    <col min="10" max="10" width="16.33203125" style="13" bestFit="1" customWidth="1"/>
    <col min="11" max="11" width="15.88671875" style="13" bestFit="1" customWidth="1"/>
    <col min="12" max="12" width="20.109375" style="13" bestFit="1" customWidth="1"/>
    <col min="13" max="16384" width="9.109375" style="13"/>
  </cols>
  <sheetData>
    <row r="1" spans="1:12" ht="21" x14ac:dyDescent="0.4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1" x14ac:dyDescent="0.4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1"/>
      <c r="B3" s="1"/>
      <c r="C3" s="1"/>
      <c r="D3" s="1"/>
      <c r="E3" s="1"/>
      <c r="F3" s="1"/>
      <c r="G3" s="1"/>
      <c r="H3" s="1"/>
    </row>
    <row r="4" spans="1:12" ht="15.6" x14ac:dyDescent="0.3">
      <c r="A4" s="2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4" t="s">
        <v>10</v>
      </c>
      <c r="J4" s="4" t="s">
        <v>11</v>
      </c>
      <c r="K4" s="4" t="s">
        <v>12</v>
      </c>
      <c r="L4" s="4" t="s">
        <v>13</v>
      </c>
    </row>
    <row r="5" spans="1:12" x14ac:dyDescent="0.25">
      <c r="A5" s="5" t="s">
        <v>14</v>
      </c>
      <c r="B5" s="6">
        <v>2008</v>
      </c>
      <c r="C5" s="7">
        <v>64094406.616999164</v>
      </c>
      <c r="D5" s="7">
        <v>102770668.38300084</v>
      </c>
      <c r="E5" s="7">
        <v>17669855</v>
      </c>
      <c r="F5" s="7">
        <v>21668165</v>
      </c>
      <c r="G5" s="7">
        <v>4454151</v>
      </c>
      <c r="H5" s="7">
        <v>2577408</v>
      </c>
      <c r="I5" s="16">
        <v>85762571.616999164</v>
      </c>
      <c r="J5" s="16">
        <v>107224819.38300084</v>
      </c>
      <c r="K5" s="16">
        <v>20247263</v>
      </c>
      <c r="L5" s="16">
        <v>213234654</v>
      </c>
    </row>
    <row r="6" spans="1:12" x14ac:dyDescent="0.25">
      <c r="A6" s="6" t="s">
        <v>14</v>
      </c>
      <c r="B6" s="6">
        <v>2009</v>
      </c>
      <c r="C6" s="7">
        <v>62569933.559517756</v>
      </c>
      <c r="D6" s="7">
        <v>102793694.44048224</v>
      </c>
      <c r="E6" s="16">
        <v>17845308</v>
      </c>
      <c r="F6" s="7">
        <v>19028750</v>
      </c>
      <c r="G6" s="7">
        <v>4746433</v>
      </c>
      <c r="H6" s="16">
        <v>2106301</v>
      </c>
      <c r="I6" s="16">
        <v>81598683.559517756</v>
      </c>
      <c r="J6" s="16">
        <v>107540127.44048224</v>
      </c>
      <c r="K6" s="16">
        <v>19951609</v>
      </c>
      <c r="L6" s="16">
        <v>209090420</v>
      </c>
    </row>
    <row r="7" spans="1:12" x14ac:dyDescent="0.25">
      <c r="A7" s="6" t="s">
        <v>14</v>
      </c>
      <c r="B7" s="6">
        <v>2010</v>
      </c>
      <c r="C7" s="7">
        <v>58011696.052130699</v>
      </c>
      <c r="D7" s="7">
        <v>104932580.9478693</v>
      </c>
      <c r="E7" s="16">
        <v>18203777</v>
      </c>
      <c r="F7" s="7">
        <v>19884929</v>
      </c>
      <c r="G7" s="7">
        <v>5046791</v>
      </c>
      <c r="H7" s="16">
        <v>2210674</v>
      </c>
      <c r="I7" s="16">
        <v>77896625.052130699</v>
      </c>
      <c r="J7" s="16">
        <v>109979371.9478693</v>
      </c>
      <c r="K7" s="16">
        <v>20414451</v>
      </c>
      <c r="L7" s="16">
        <v>208290448</v>
      </c>
    </row>
    <row r="8" spans="1:12" x14ac:dyDescent="0.25">
      <c r="A8" s="6" t="s">
        <v>14</v>
      </c>
      <c r="B8" s="6">
        <v>2011</v>
      </c>
      <c r="C8" s="7">
        <v>57034647.389230326</v>
      </c>
      <c r="D8" s="7">
        <v>102625926.61076967</v>
      </c>
      <c r="E8" s="16">
        <v>18326556</v>
      </c>
      <c r="F8" s="7">
        <v>19651571.935483873</v>
      </c>
      <c r="G8" s="7">
        <v>5280082.6451612897</v>
      </c>
      <c r="H8" s="16">
        <v>2406584.5806451612</v>
      </c>
      <c r="I8" s="16">
        <v>76686219.324714199</v>
      </c>
      <c r="J8" s="16">
        <v>107906009.25593096</v>
      </c>
      <c r="K8" s="16">
        <v>20733140.580645163</v>
      </c>
      <c r="L8" s="16">
        <v>205325369.16129035</v>
      </c>
    </row>
    <row r="9" spans="1:12" x14ac:dyDescent="0.25">
      <c r="A9" s="6" t="s">
        <v>14</v>
      </c>
      <c r="B9" s="6">
        <v>2012</v>
      </c>
      <c r="C9" s="7">
        <v>55804789.49393338</v>
      </c>
      <c r="D9" s="7">
        <v>105863580.75794905</v>
      </c>
      <c r="E9" s="7">
        <v>18646249</v>
      </c>
      <c r="F9" s="7">
        <v>19888219.451612905</v>
      </c>
      <c r="G9" s="7">
        <v>5385895.5161290318</v>
      </c>
      <c r="H9" s="7">
        <v>2438550.1290322579</v>
      </c>
      <c r="I9" s="7">
        <v>75693008.945546284</v>
      </c>
      <c r="J9" s="7">
        <v>111249476.27407809</v>
      </c>
      <c r="K9" s="7">
        <v>21084799.129032258</v>
      </c>
      <c r="L9" s="7">
        <v>208027284.34865659</v>
      </c>
    </row>
    <row r="10" spans="1:12" x14ac:dyDescent="0.25">
      <c r="A10" s="5" t="s">
        <v>14</v>
      </c>
      <c r="B10" s="5">
        <v>2013</v>
      </c>
      <c r="C10" s="7">
        <v>54004546.083424285</v>
      </c>
      <c r="D10" s="7">
        <v>105278645.51587796</v>
      </c>
      <c r="E10" s="7">
        <v>18552383</v>
      </c>
      <c r="F10" s="7">
        <v>19455186.161290321</v>
      </c>
      <c r="G10" s="7">
        <v>5669824.6129032262</v>
      </c>
      <c r="H10" s="7">
        <v>2414347.2580645159</v>
      </c>
      <c r="I10" s="7">
        <v>73459732.244714603</v>
      </c>
      <c r="J10" s="7">
        <v>110948470.12878118</v>
      </c>
      <c r="K10" s="7">
        <v>20966730.258064516</v>
      </c>
      <c r="L10" s="7">
        <v>205374932.6315603</v>
      </c>
    </row>
    <row r="11" spans="1:12" x14ac:dyDescent="0.25">
      <c r="A11" s="5" t="s">
        <v>14</v>
      </c>
      <c r="B11" s="5">
        <v>2014</v>
      </c>
      <c r="C11" s="7">
        <v>51988146.210017867</v>
      </c>
      <c r="D11" s="7">
        <v>106557151.42933036</v>
      </c>
      <c r="E11" s="7">
        <v>18880188</v>
      </c>
      <c r="F11" s="7">
        <v>20242047.796744324</v>
      </c>
      <c r="G11" s="7">
        <v>6722405.5530613558</v>
      </c>
      <c r="H11" s="7">
        <v>2465731.2392023872</v>
      </c>
      <c r="I11" s="7">
        <v>72230194.006762192</v>
      </c>
      <c r="J11" s="7">
        <v>113279556.98239172</v>
      </c>
      <c r="K11" s="7">
        <v>21345919.239202388</v>
      </c>
      <c r="L11" s="7">
        <v>206855670.2283563</v>
      </c>
    </row>
    <row r="12" spans="1:12" x14ac:dyDescent="0.25">
      <c r="A12" s="5" t="s">
        <v>14</v>
      </c>
      <c r="B12" s="5">
        <v>2015</v>
      </c>
      <c r="C12" s="7">
        <v>49933491.814202547</v>
      </c>
      <c r="D12" s="7">
        <v>106766322.18579744</v>
      </c>
      <c r="E12" s="7">
        <v>18975721</v>
      </c>
      <c r="F12" s="7">
        <v>20808223.459104583</v>
      </c>
      <c r="G12" s="7">
        <v>7829635.6153196776</v>
      </c>
      <c r="H12" s="7">
        <v>2607227.9066537423</v>
      </c>
      <c r="I12" s="7">
        <v>70741715.27330713</v>
      </c>
      <c r="J12" s="7">
        <v>114595957.80111712</v>
      </c>
      <c r="K12" s="7">
        <v>21582948.906653743</v>
      </c>
      <c r="L12" s="7">
        <v>206920621.981078</v>
      </c>
    </row>
    <row r="13" spans="1:12" x14ac:dyDescent="0.25">
      <c r="A13" s="5" t="s">
        <v>14</v>
      </c>
      <c r="B13" s="5">
        <v>2016</v>
      </c>
      <c r="C13" s="7">
        <v>47431068.346862748</v>
      </c>
      <c r="D13" s="7">
        <v>107970377.65313727</v>
      </c>
      <c r="E13" s="7">
        <v>18979936</v>
      </c>
      <c r="F13" s="7">
        <v>21999370</v>
      </c>
      <c r="G13" s="7">
        <v>8797165.2258064505</v>
      </c>
      <c r="H13" s="7">
        <v>2569816.4838709678</v>
      </c>
      <c r="I13" s="7">
        <v>69430438.346862748</v>
      </c>
      <c r="J13" s="7">
        <v>116767542.87894371</v>
      </c>
      <c r="K13" s="7">
        <v>21549752.483870968</v>
      </c>
      <c r="L13" s="7">
        <v>207747733.7096774</v>
      </c>
    </row>
    <row r="14" spans="1:12" x14ac:dyDescent="0.25">
      <c r="A14" s="5" t="s">
        <v>14</v>
      </c>
      <c r="B14" s="5">
        <v>2017</v>
      </c>
      <c r="C14" s="7">
        <v>45673667.841110006</v>
      </c>
      <c r="D14" s="7">
        <v>105828882.15888998</v>
      </c>
      <c r="E14" s="7">
        <v>19157203</v>
      </c>
      <c r="F14" s="7">
        <v>22813227.397000648</v>
      </c>
      <c r="G14" s="7">
        <v>9034860.0002790969</v>
      </c>
      <c r="H14" s="7">
        <v>2579179.7843731614</v>
      </c>
      <c r="I14" s="7">
        <v>68486895.238110662</v>
      </c>
      <c r="J14" s="7">
        <v>114863742.15916908</v>
      </c>
      <c r="K14" s="7">
        <v>21736382.78437316</v>
      </c>
      <c r="L14" s="7">
        <v>205087020.1816529</v>
      </c>
    </row>
    <row r="15" spans="1:12" x14ac:dyDescent="0.25">
      <c r="A15" s="9" t="s">
        <v>14</v>
      </c>
      <c r="B15" s="9">
        <v>2018</v>
      </c>
      <c r="C15" s="14">
        <v>42211620.494427666</v>
      </c>
      <c r="D15" s="14">
        <v>106223480.05044204</v>
      </c>
      <c r="E15" s="14">
        <v>18625582.687234659</v>
      </c>
      <c r="F15" s="14">
        <v>22994747.017106198</v>
      </c>
      <c r="G15" s="14">
        <v>9992485.6733068395</v>
      </c>
      <c r="H15" s="14">
        <v>2671791.8491864516</v>
      </c>
      <c r="I15" s="14">
        <v>65206367.511533864</v>
      </c>
      <c r="J15" s="14">
        <v>116215965.72374888</v>
      </c>
      <c r="K15" s="14">
        <v>21297374.536421109</v>
      </c>
      <c r="L15" s="14">
        <v>202719707.7717039</v>
      </c>
    </row>
    <row r="16" spans="1:12" x14ac:dyDescent="0.25">
      <c r="A16" s="9"/>
      <c r="B16" s="9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15.6" x14ac:dyDescent="0.3">
      <c r="A17" s="2" t="s">
        <v>2</v>
      </c>
      <c r="B17" s="2"/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4" t="s">
        <v>46</v>
      </c>
      <c r="J17" s="4" t="s">
        <v>47</v>
      </c>
      <c r="K17" s="4" t="s">
        <v>45</v>
      </c>
      <c r="L17" s="4" t="s">
        <v>13</v>
      </c>
    </row>
    <row r="18" spans="1:12" x14ac:dyDescent="0.25">
      <c r="A18" s="6" t="s">
        <v>15</v>
      </c>
      <c r="B18" s="6">
        <v>2008</v>
      </c>
      <c r="C18" s="17">
        <f t="shared" ref="C18:H19" si="0">C5/SUM($C5:$H5)</f>
        <v>0.30058156783933987</v>
      </c>
      <c r="D18" s="17">
        <f t="shared" si="0"/>
        <v>0.48196044336677485</v>
      </c>
      <c r="E18" s="17">
        <f t="shared" si="0"/>
        <v>8.2865775653895357E-2</v>
      </c>
      <c r="F18" s="17">
        <f t="shared" si="0"/>
        <v>0.10161652711477188</v>
      </c>
      <c r="G18" s="17">
        <f t="shared" si="0"/>
        <v>2.0888494981683419E-2</v>
      </c>
      <c r="H18" s="17">
        <f t="shared" si="0"/>
        <v>1.2087191043534604E-2</v>
      </c>
      <c r="I18" s="17">
        <f>I5/L5</f>
        <v>0.40219809495411174</v>
      </c>
      <c r="J18" s="17">
        <f>J5/L5</f>
        <v>0.50284893834845834</v>
      </c>
      <c r="K18" s="17">
        <f>K5/L5</f>
        <v>9.4952966697429961E-2</v>
      </c>
      <c r="L18" s="18">
        <f t="shared" ref="L18:L19" si="1">SUM(C18:H18)</f>
        <v>1</v>
      </c>
    </row>
    <row r="19" spans="1:12" x14ac:dyDescent="0.25">
      <c r="A19" s="6" t="s">
        <v>15</v>
      </c>
      <c r="B19" s="6">
        <v>2009</v>
      </c>
      <c r="C19" s="17">
        <f t="shared" si="0"/>
        <v>0.29924820830872001</v>
      </c>
      <c r="D19" s="17">
        <f t="shared" si="0"/>
        <v>0.49162316685997492</v>
      </c>
      <c r="E19" s="17">
        <f t="shared" si="0"/>
        <v>8.5347324855916396E-2</v>
      </c>
      <c r="F19" s="17">
        <f t="shared" si="0"/>
        <v>9.1007278095285291E-2</v>
      </c>
      <c r="G19" s="17">
        <f t="shared" si="0"/>
        <v>2.2700384838291492E-2</v>
      </c>
      <c r="H19" s="17">
        <f t="shared" si="0"/>
        <v>1.0073637041811863E-2</v>
      </c>
      <c r="I19" s="17">
        <f>I6/L6</f>
        <v>0.39025548640400531</v>
      </c>
      <c r="J19" s="17">
        <f>J6/L6</f>
        <v>0.51432355169826649</v>
      </c>
      <c r="K19" s="17">
        <f>K6/L6</f>
        <v>9.5420961897728265E-2</v>
      </c>
      <c r="L19" s="18">
        <f t="shared" si="1"/>
        <v>1</v>
      </c>
    </row>
    <row r="20" spans="1:12" x14ac:dyDescent="0.25">
      <c r="A20" s="6" t="s">
        <v>15</v>
      </c>
      <c r="B20" s="6">
        <v>2010</v>
      </c>
      <c r="C20" s="17">
        <f t="shared" ref="C20:H20" si="2">C7/SUM($C7:$H7)</f>
        <v>0.27851347293722611</v>
      </c>
      <c r="D20" s="17">
        <f t="shared" si="2"/>
        <v>0.50378009148009173</v>
      </c>
      <c r="E20" s="17">
        <f t="shared" si="2"/>
        <v>8.739612005635515E-2</v>
      </c>
      <c r="F20" s="17">
        <f t="shared" si="2"/>
        <v>9.5467311107804612E-2</v>
      </c>
      <c r="G20" s="17">
        <f t="shared" si="2"/>
        <v>2.4229584450267252E-2</v>
      </c>
      <c r="H20" s="17">
        <f t="shared" si="2"/>
        <v>1.0613419968255097E-2</v>
      </c>
      <c r="I20" s="17">
        <f t="shared" ref="I20:I28" si="3">I7/L7</f>
        <v>0.37398078404503071</v>
      </c>
      <c r="J20" s="17">
        <f t="shared" ref="J20:J28" si="4">J7/L7</f>
        <v>0.52800967593035908</v>
      </c>
      <c r="K20" s="17">
        <f t="shared" ref="K20:K28" si="5">K7/L7</f>
        <v>9.800954002461025E-2</v>
      </c>
      <c r="L20" s="18">
        <f t="shared" ref="L20:L28" si="6">SUM(C20:H20)</f>
        <v>0.99999999999999989</v>
      </c>
    </row>
    <row r="21" spans="1:12" x14ac:dyDescent="0.25">
      <c r="A21" s="6" t="s">
        <v>15</v>
      </c>
      <c r="B21" s="6">
        <v>2011</v>
      </c>
      <c r="C21" s="17">
        <f t="shared" ref="C21:H21" si="7">C8/SUM($C8:$H8)</f>
        <v>0.27777691389137399</v>
      </c>
      <c r="D21" s="17">
        <f t="shared" si="7"/>
        <v>0.49982097696925787</v>
      </c>
      <c r="E21" s="17">
        <f t="shared" si="7"/>
        <v>8.9256169731290441E-2</v>
      </c>
      <c r="F21" s="17">
        <f t="shared" si="7"/>
        <v>9.5709419716405661E-2</v>
      </c>
      <c r="G21" s="17">
        <f t="shared" si="7"/>
        <v>2.5715685629736276E-2</v>
      </c>
      <c r="H21" s="17">
        <f t="shared" si="7"/>
        <v>1.1720834061935638E-2</v>
      </c>
      <c r="I21" s="17">
        <f t="shared" si="3"/>
        <v>0.37348633360777966</v>
      </c>
      <c r="J21" s="17">
        <f t="shared" si="4"/>
        <v>0.52553666259899412</v>
      </c>
      <c r="K21" s="17">
        <f t="shared" si="5"/>
        <v>0.10097700379322609</v>
      </c>
      <c r="L21" s="18">
        <f t="shared" si="6"/>
        <v>0.99999999999999989</v>
      </c>
    </row>
    <row r="22" spans="1:12" x14ac:dyDescent="0.25">
      <c r="A22" s="6" t="s">
        <v>15</v>
      </c>
      <c r="B22" s="6">
        <v>2012</v>
      </c>
      <c r="C22" s="17">
        <f t="shared" ref="C22:H22" si="8">C9/SUM($C9:$H9)</f>
        <v>0.26825706862761223</v>
      </c>
      <c r="D22" s="17">
        <f t="shared" si="8"/>
        <v>0.50889276899139935</v>
      </c>
      <c r="E22" s="17">
        <f t="shared" si="8"/>
        <v>8.9633670210051059E-2</v>
      </c>
      <c r="F22" s="17">
        <f t="shared" si="8"/>
        <v>9.5603898853382982E-2</v>
      </c>
      <c r="G22" s="17">
        <f t="shared" si="8"/>
        <v>2.5890332284981409E-2</v>
      </c>
      <c r="H22" s="17">
        <f t="shared" si="8"/>
        <v>1.1722261032573084E-2</v>
      </c>
      <c r="I22" s="17">
        <f t="shared" si="3"/>
        <v>0.36386096748099522</v>
      </c>
      <c r="J22" s="17">
        <f t="shared" si="4"/>
        <v>0.53478310127638085</v>
      </c>
      <c r="K22" s="17">
        <f t="shared" si="5"/>
        <v>0.10135593124262414</v>
      </c>
      <c r="L22" s="18">
        <f t="shared" si="6"/>
        <v>1</v>
      </c>
    </row>
    <row r="23" spans="1:12" x14ac:dyDescent="0.25">
      <c r="A23" s="5" t="s">
        <v>15</v>
      </c>
      <c r="B23" s="5">
        <v>2013</v>
      </c>
      <c r="C23" s="17">
        <f t="shared" ref="C23:H23" si="9">C10/SUM($C10:$H10)</f>
        <v>0.26295587972417095</v>
      </c>
      <c r="D23" s="17">
        <f t="shared" si="9"/>
        <v>0.51261682312878154</v>
      </c>
      <c r="E23" s="17">
        <f t="shared" si="9"/>
        <v>9.033421344211813E-2</v>
      </c>
      <c r="F23" s="17">
        <f t="shared" si="9"/>
        <v>9.4730091506311773E-2</v>
      </c>
      <c r="G23" s="17">
        <f t="shared" si="9"/>
        <v>2.7607189155235468E-2</v>
      </c>
      <c r="H23" s="17">
        <f t="shared" si="9"/>
        <v>1.1755803043382225E-2</v>
      </c>
      <c r="I23" s="17">
        <f t="shared" si="3"/>
        <v>0.35768597123048274</v>
      </c>
      <c r="J23" s="17">
        <f t="shared" si="4"/>
        <v>0.54022401228401695</v>
      </c>
      <c r="K23" s="17">
        <f t="shared" si="5"/>
        <v>0.10209001648550035</v>
      </c>
      <c r="L23" s="18">
        <f t="shared" si="6"/>
        <v>1</v>
      </c>
    </row>
    <row r="24" spans="1:12" x14ac:dyDescent="0.25">
      <c r="A24" s="5" t="s">
        <v>15</v>
      </c>
      <c r="B24" s="5">
        <v>2014</v>
      </c>
      <c r="C24" s="17">
        <f t="shared" ref="C24:H24" si="10">C11/SUM($C11:$H11)</f>
        <v>0.25132570043947094</v>
      </c>
      <c r="D24" s="17">
        <f t="shared" si="10"/>
        <v>0.5151280180606006</v>
      </c>
      <c r="E24" s="17">
        <f t="shared" si="10"/>
        <v>9.1272276844803921E-2</v>
      </c>
      <c r="F24" s="17">
        <f t="shared" si="10"/>
        <v>9.7855900079501387E-2</v>
      </c>
      <c r="G24" s="17">
        <f t="shared" si="10"/>
        <v>3.2498048255772835E-2</v>
      </c>
      <c r="H24" s="17">
        <f t="shared" si="10"/>
        <v>1.1920056319850296E-2</v>
      </c>
      <c r="I24" s="17">
        <f t="shared" si="3"/>
        <v>0.34918160051897235</v>
      </c>
      <c r="J24" s="17">
        <f t="shared" si="4"/>
        <v>0.54762606631637345</v>
      </c>
      <c r="K24" s="17">
        <f t="shared" si="5"/>
        <v>0.10319233316465422</v>
      </c>
      <c r="L24" s="18">
        <f t="shared" si="6"/>
        <v>0.99999999999999989</v>
      </c>
    </row>
    <row r="25" spans="1:12" x14ac:dyDescent="0.25">
      <c r="A25" s="5" t="s">
        <v>15</v>
      </c>
      <c r="B25" s="5">
        <v>2015</v>
      </c>
      <c r="C25" s="17">
        <f t="shared" ref="C25:H25" si="11">C12/SUM($C12:$H12)</f>
        <v>0.24131713570225374</v>
      </c>
      <c r="D25" s="17">
        <f t="shared" si="11"/>
        <v>0.51597719533029796</v>
      </c>
      <c r="E25" s="17">
        <f t="shared" si="11"/>
        <v>9.1705315875839813E-2</v>
      </c>
      <c r="F25" s="17">
        <f t="shared" si="11"/>
        <v>0.10056138078401584</v>
      </c>
      <c r="G25" s="17">
        <f t="shared" si="11"/>
        <v>3.7838836653195755E-2</v>
      </c>
      <c r="H25" s="17">
        <f t="shared" si="11"/>
        <v>1.2600135654396796E-2</v>
      </c>
      <c r="I25" s="17">
        <f t="shared" si="3"/>
        <v>0.3418785164862696</v>
      </c>
      <c r="J25" s="17">
        <f t="shared" si="4"/>
        <v>0.55381603198349383</v>
      </c>
      <c r="K25" s="17">
        <f t="shared" si="5"/>
        <v>0.10430545153023661</v>
      </c>
      <c r="L25" s="18">
        <f t="shared" si="6"/>
        <v>1</v>
      </c>
    </row>
    <row r="26" spans="1:12" x14ac:dyDescent="0.25">
      <c r="A26" s="5" t="s">
        <v>15</v>
      </c>
      <c r="B26" s="5">
        <v>2016</v>
      </c>
      <c r="C26" s="17">
        <f t="shared" ref="C26:H26" si="12">C13/SUM($C13:$H13)</f>
        <v>0.22831088214491213</v>
      </c>
      <c r="D26" s="17">
        <f t="shared" si="12"/>
        <v>0.51971867863561561</v>
      </c>
      <c r="E26" s="17">
        <f t="shared" si="12"/>
        <v>9.1360496026031343E-2</v>
      </c>
      <c r="F26" s="17">
        <f t="shared" si="12"/>
        <v>0.10589463291447311</v>
      </c>
      <c r="G26" s="17">
        <f t="shared" si="12"/>
        <v>4.234542090408689E-2</v>
      </c>
      <c r="H26" s="17">
        <f t="shared" si="12"/>
        <v>1.2369889374881106E-2</v>
      </c>
      <c r="I26" s="17">
        <f t="shared" si="3"/>
        <v>0.33420551505938528</v>
      </c>
      <c r="J26" s="17">
        <f t="shared" si="4"/>
        <v>0.56206409953970238</v>
      </c>
      <c r="K26" s="17">
        <f t="shared" si="5"/>
        <v>0.10373038540091245</v>
      </c>
      <c r="L26" s="18">
        <f t="shared" si="6"/>
        <v>1.0000000000000002</v>
      </c>
    </row>
    <row r="27" spans="1:12" x14ac:dyDescent="0.25">
      <c r="A27" s="5" t="s">
        <v>15</v>
      </c>
      <c r="B27" s="5">
        <v>2017</v>
      </c>
      <c r="C27" s="17">
        <f t="shared" ref="C27:H27" si="13">C14/SUM($C14:$H14)</f>
        <v>0.22270384444932306</v>
      </c>
      <c r="D27" s="17">
        <f t="shared" si="13"/>
        <v>0.51601940515374189</v>
      </c>
      <c r="E27" s="17">
        <f t="shared" si="13"/>
        <v>9.3410119192486096E-2</v>
      </c>
      <c r="F27" s="17">
        <f t="shared" si="13"/>
        <v>0.11123681731195936</v>
      </c>
      <c r="G27" s="17">
        <f t="shared" si="13"/>
        <v>4.4053787471662512E-2</v>
      </c>
      <c r="H27" s="17">
        <f t="shared" si="13"/>
        <v>1.257602642082707E-2</v>
      </c>
      <c r="I27" s="17">
        <f t="shared" si="3"/>
        <v>0.33394066176128245</v>
      </c>
      <c r="J27" s="17">
        <f t="shared" si="4"/>
        <v>0.56007319262540434</v>
      </c>
      <c r="K27" s="25">
        <f t="shared" si="5"/>
        <v>0.10598614561331317</v>
      </c>
      <c r="L27" s="18">
        <f t="shared" si="6"/>
        <v>1</v>
      </c>
    </row>
    <row r="28" spans="1:12" x14ac:dyDescent="0.25">
      <c r="A28" s="9" t="s">
        <v>15</v>
      </c>
      <c r="B28" s="9">
        <v>2018</v>
      </c>
      <c r="C28" s="19">
        <f t="shared" ref="C28:H28" si="14">C15/SUM($C15:$H15)</f>
        <v>0.20822652596739619</v>
      </c>
      <c r="D28" s="19">
        <f t="shared" si="14"/>
        <v>0.52399187635998046</v>
      </c>
      <c r="E28" s="19">
        <f t="shared" si="14"/>
        <v>9.1878500082538408E-2</v>
      </c>
      <c r="F28" s="19">
        <f t="shared" si="14"/>
        <v>0.11343123601481366</v>
      </c>
      <c r="G28" s="19">
        <f t="shared" si="14"/>
        <v>4.9292127455905964E-2</v>
      </c>
      <c r="H28" s="19">
        <f t="shared" si="14"/>
        <v>1.3179734119365117E-2</v>
      </c>
      <c r="I28" s="19">
        <f t="shared" si="3"/>
        <v>0.3216577619822098</v>
      </c>
      <c r="J28" s="19">
        <f t="shared" si="4"/>
        <v>0.5732840038158864</v>
      </c>
      <c r="K28" s="19">
        <f t="shared" si="5"/>
        <v>0.10505823420190352</v>
      </c>
      <c r="L28" s="23">
        <f t="shared" si="6"/>
        <v>0.99999999999999978</v>
      </c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18"/>
      <c r="J29" s="18"/>
      <c r="K29" s="18"/>
      <c r="L29" s="18"/>
    </row>
    <row r="30" spans="1:12" ht="15.6" x14ac:dyDescent="0.3">
      <c r="A30" s="2" t="s">
        <v>2</v>
      </c>
      <c r="B30" s="2" t="s">
        <v>3</v>
      </c>
      <c r="C30" s="3" t="s">
        <v>4</v>
      </c>
      <c r="D30" s="3" t="s">
        <v>5</v>
      </c>
      <c r="E30" s="3" t="s">
        <v>6</v>
      </c>
      <c r="F30" s="3" t="s">
        <v>7</v>
      </c>
      <c r="G30" s="3" t="s">
        <v>8</v>
      </c>
      <c r="H30" s="3" t="s">
        <v>9</v>
      </c>
      <c r="I30" s="4" t="s">
        <v>10</v>
      </c>
      <c r="J30" s="4" t="s">
        <v>11</v>
      </c>
      <c r="K30" s="4" t="s">
        <v>12</v>
      </c>
      <c r="L30" s="4" t="s">
        <v>13</v>
      </c>
    </row>
    <row r="31" spans="1:12" x14ac:dyDescent="0.25">
      <c r="A31" s="6" t="s">
        <v>16</v>
      </c>
      <c r="B31" s="6">
        <v>2009</v>
      </c>
      <c r="C31" s="17">
        <f>C6/C5-1</f>
        <v>-2.3784806474471454E-2</v>
      </c>
      <c r="D31" s="17">
        <f t="shared" ref="D31:L31" si="15">D6/D5-1</f>
        <v>2.2405281432624768E-4</v>
      </c>
      <c r="E31" s="17">
        <f t="shared" si="15"/>
        <v>9.929509891281052E-3</v>
      </c>
      <c r="F31" s="17">
        <f t="shared" si="15"/>
        <v>-0.12181073016566013</v>
      </c>
      <c r="G31" s="17">
        <f t="shared" si="15"/>
        <v>6.5620137260725908E-2</v>
      </c>
      <c r="H31" s="17">
        <f t="shared" si="15"/>
        <v>-0.182783245803536</v>
      </c>
      <c r="I31" s="17">
        <f t="shared" si="15"/>
        <v>-4.8551343307155159E-2</v>
      </c>
      <c r="J31" s="17">
        <f t="shared" si="15"/>
        <v>2.9406256806565612E-3</v>
      </c>
      <c r="K31" s="17">
        <f t="shared" si="15"/>
        <v>-1.4602171167530154E-2</v>
      </c>
      <c r="L31" s="17">
        <f t="shared" si="15"/>
        <v>-1.9435086756583231E-2</v>
      </c>
    </row>
    <row r="32" spans="1:12" x14ac:dyDescent="0.25">
      <c r="A32" s="6" t="s">
        <v>16</v>
      </c>
      <c r="B32" s="6">
        <v>2010</v>
      </c>
      <c r="C32" s="17">
        <f>C7/C6-1</f>
        <v>-7.2850285242051172E-2</v>
      </c>
      <c r="D32" s="17">
        <f t="shared" ref="D32:L32" si="16">D7/D6-1</f>
        <v>2.0807565279458595E-2</v>
      </c>
      <c r="E32" s="17">
        <f t="shared" si="16"/>
        <v>2.0087577081886243E-2</v>
      </c>
      <c r="F32" s="17">
        <f t="shared" si="16"/>
        <v>4.4993969651185628E-2</v>
      </c>
      <c r="G32" s="17">
        <f t="shared" si="16"/>
        <v>6.3280783695882858E-2</v>
      </c>
      <c r="H32" s="17">
        <f t="shared" si="16"/>
        <v>4.9552746734678577E-2</v>
      </c>
      <c r="I32" s="17">
        <f t="shared" si="16"/>
        <v>-4.5369095993892938E-2</v>
      </c>
      <c r="J32" s="17">
        <f t="shared" si="16"/>
        <v>2.2682179809923042E-2</v>
      </c>
      <c r="K32" s="17">
        <f t="shared" si="16"/>
        <v>2.3198229275643856E-2</v>
      </c>
      <c r="L32" s="17">
        <f t="shared" si="16"/>
        <v>-3.8259619929024158E-3</v>
      </c>
    </row>
    <row r="33" spans="1:12" x14ac:dyDescent="0.25">
      <c r="A33" s="6" t="s">
        <v>16</v>
      </c>
      <c r="B33" s="6">
        <v>2011</v>
      </c>
      <c r="C33" s="17">
        <f>C8/C7-1</f>
        <v>-1.6842270255680414E-2</v>
      </c>
      <c r="D33" s="17">
        <f t="shared" ref="D33:L33" si="17">D8/D7-1</f>
        <v>-2.1982251044083023E-2</v>
      </c>
      <c r="E33" s="17">
        <f t="shared" si="17"/>
        <v>6.7446991907229581E-3</v>
      </c>
      <c r="F33" s="17">
        <f t="shared" si="17"/>
        <v>-1.1735373282757311E-2</v>
      </c>
      <c r="G33" s="17">
        <f t="shared" si="17"/>
        <v>4.6225739318566994E-2</v>
      </c>
      <c r="H33" s="17">
        <f t="shared" si="17"/>
        <v>8.8620294374096353E-2</v>
      </c>
      <c r="I33" s="17">
        <f t="shared" si="17"/>
        <v>-1.5538615782217269E-2</v>
      </c>
      <c r="J33" s="17">
        <f t="shared" si="17"/>
        <v>-1.8852287071807639E-2</v>
      </c>
      <c r="K33" s="17">
        <f t="shared" si="17"/>
        <v>1.5610979724370866E-2</v>
      </c>
      <c r="L33" s="17">
        <f t="shared" si="17"/>
        <v>-1.4235308758420162E-2</v>
      </c>
    </row>
    <row r="34" spans="1:12" x14ac:dyDescent="0.25">
      <c r="A34" s="5" t="s">
        <v>16</v>
      </c>
      <c r="B34" s="5">
        <v>2012</v>
      </c>
      <c r="C34" s="8">
        <f>C9/C8-1</f>
        <v>-2.156334704594276E-2</v>
      </c>
      <c r="D34" s="8">
        <f t="shared" ref="D34:L34" si="18">D9/D8-1</f>
        <v>3.1548111223968389E-2</v>
      </c>
      <c r="E34" s="8">
        <f t="shared" si="18"/>
        <v>1.7444248662978445E-2</v>
      </c>
      <c r="F34" s="8">
        <f t="shared" si="18"/>
        <v>1.2042167257965142E-2</v>
      </c>
      <c r="G34" s="8">
        <f t="shared" si="18"/>
        <v>2.0040002795166378E-2</v>
      </c>
      <c r="H34" s="8">
        <f t="shared" si="18"/>
        <v>1.3282536855001137E-2</v>
      </c>
      <c r="I34" s="8">
        <f t="shared" si="18"/>
        <v>-1.2951614878317863E-2</v>
      </c>
      <c r="J34" s="8">
        <f t="shared" si="18"/>
        <v>3.0984993710749809E-2</v>
      </c>
      <c r="K34" s="8">
        <f t="shared" si="18"/>
        <v>1.6961180918021457E-2</v>
      </c>
      <c r="L34" s="8">
        <f t="shared" si="18"/>
        <v>1.3159188260091659E-2</v>
      </c>
    </row>
    <row r="35" spans="1:12" x14ac:dyDescent="0.25">
      <c r="A35" s="5" t="s">
        <v>16</v>
      </c>
      <c r="B35" s="5">
        <v>2013</v>
      </c>
      <c r="C35" s="8">
        <f>C10/C9-1</f>
        <v>-3.2259657761182003E-2</v>
      </c>
      <c r="D35" s="8">
        <f t="shared" ref="D35:L35" si="19">D10/D9-1</f>
        <v>-5.5253680055326049E-3</v>
      </c>
      <c r="E35" s="8">
        <f t="shared" si="19"/>
        <v>-5.0340419673683412E-3</v>
      </c>
      <c r="F35" s="8">
        <f t="shared" si="19"/>
        <v>-2.1773356402071675E-2</v>
      </c>
      <c r="G35" s="8">
        <f t="shared" si="19"/>
        <v>5.2717156492159578E-2</v>
      </c>
      <c r="H35" s="8">
        <f t="shared" si="19"/>
        <v>-9.9251070050165868E-3</v>
      </c>
      <c r="I35" s="8">
        <f t="shared" si="19"/>
        <v>-2.9504398516358443E-2</v>
      </c>
      <c r="J35" s="8">
        <f t="shared" si="19"/>
        <v>-2.7056859535710132E-3</v>
      </c>
      <c r="K35" s="8">
        <f t="shared" si="19"/>
        <v>-5.599715237750158E-3</v>
      </c>
      <c r="L35" s="8">
        <f t="shared" si="19"/>
        <v>-1.2750018467053148E-2</v>
      </c>
    </row>
    <row r="36" spans="1:12" x14ac:dyDescent="0.25">
      <c r="A36" s="5" t="s">
        <v>16</v>
      </c>
      <c r="B36" s="5">
        <v>2014</v>
      </c>
      <c r="C36" s="8">
        <f t="shared" ref="C36:L36" si="20">C11/C10-1</f>
        <v>-3.733759506637746E-2</v>
      </c>
      <c r="D36" s="8">
        <f t="shared" si="20"/>
        <v>1.214401939906784E-2</v>
      </c>
      <c r="E36" s="8">
        <f t="shared" si="20"/>
        <v>1.7669158727479983E-2</v>
      </c>
      <c r="F36" s="8">
        <f t="shared" si="20"/>
        <v>4.0444826841061543E-2</v>
      </c>
      <c r="G36" s="8">
        <f t="shared" si="20"/>
        <v>0.18564611994570268</v>
      </c>
      <c r="H36" s="8">
        <f t="shared" si="20"/>
        <v>2.1282763267063576E-2</v>
      </c>
      <c r="I36" s="8">
        <f t="shared" si="20"/>
        <v>-1.6737581262295964E-2</v>
      </c>
      <c r="J36" s="8">
        <f t="shared" si="20"/>
        <v>2.1010536250790635E-2</v>
      </c>
      <c r="K36" s="8">
        <f t="shared" si="20"/>
        <v>1.8085270162333522E-2</v>
      </c>
      <c r="L36" s="8">
        <f t="shared" si="20"/>
        <v>7.2099237128049332E-3</v>
      </c>
    </row>
    <row r="37" spans="1:12" x14ac:dyDescent="0.25">
      <c r="A37" s="5" t="s">
        <v>16</v>
      </c>
      <c r="B37" s="5">
        <v>2015</v>
      </c>
      <c r="C37" s="8">
        <f t="shared" ref="C37:L37" si="21">C12/C11-1</f>
        <v>-3.9521593778610198E-2</v>
      </c>
      <c r="D37" s="8">
        <f t="shared" si="21"/>
        <v>1.9629912555028106E-3</v>
      </c>
      <c r="E37" s="8">
        <f t="shared" si="21"/>
        <v>5.0599602080234618E-3</v>
      </c>
      <c r="F37" s="8">
        <f t="shared" si="21"/>
        <v>2.7970275934795508E-2</v>
      </c>
      <c r="G37" s="8">
        <f t="shared" si="21"/>
        <v>0.16470741812863321</v>
      </c>
      <c r="H37" s="8">
        <f t="shared" si="21"/>
        <v>5.7385275897760213E-2</v>
      </c>
      <c r="I37" s="8">
        <f t="shared" si="21"/>
        <v>-2.0607430921696146E-2</v>
      </c>
      <c r="J37" s="8">
        <f t="shared" si="21"/>
        <v>1.1620815386222061E-2</v>
      </c>
      <c r="K37" s="8">
        <f t="shared" si="21"/>
        <v>1.1104214571188153E-2</v>
      </c>
      <c r="L37" s="8">
        <f t="shared" si="21"/>
        <v>3.1399551508548562E-4</v>
      </c>
    </row>
    <row r="38" spans="1:12" x14ac:dyDescent="0.25">
      <c r="A38" s="5" t="s">
        <v>16</v>
      </c>
      <c r="B38" s="5">
        <v>2016</v>
      </c>
      <c r="C38" s="8">
        <f t="shared" ref="C38:L38" si="22">C13/C12-1</f>
        <v>-5.0115130675240205E-2</v>
      </c>
      <c r="D38" s="8">
        <f t="shared" si="22"/>
        <v>1.1277483785987252E-2</v>
      </c>
      <c r="E38" s="8">
        <f t="shared" si="22"/>
        <v>2.2212594715109724E-4</v>
      </c>
      <c r="F38" s="8">
        <f t="shared" si="22"/>
        <v>5.7244028700308647E-2</v>
      </c>
      <c r="G38" s="8">
        <f t="shared" si="22"/>
        <v>0.12357275076680163</v>
      </c>
      <c r="H38" s="8">
        <f t="shared" si="22"/>
        <v>-1.4349118727710497E-2</v>
      </c>
      <c r="I38" s="8">
        <f t="shared" si="22"/>
        <v>-1.8536120044281179E-2</v>
      </c>
      <c r="J38" s="8">
        <f t="shared" si="22"/>
        <v>1.8949927375234266E-2</v>
      </c>
      <c r="K38" s="8">
        <f t="shared" si="22"/>
        <v>-1.5380855936948379E-3</v>
      </c>
      <c r="L38" s="8">
        <f t="shared" si="22"/>
        <v>3.9972416508347042E-3</v>
      </c>
    </row>
    <row r="39" spans="1:12" x14ac:dyDescent="0.25">
      <c r="A39" s="5" t="s">
        <v>16</v>
      </c>
      <c r="B39" s="5">
        <v>2017</v>
      </c>
      <c r="C39" s="8">
        <f t="shared" ref="C39:L39" si="23">C14/C13-1</f>
        <v>-3.7051674503742915E-2</v>
      </c>
      <c r="D39" s="8">
        <f t="shared" si="23"/>
        <v>-1.9834102100920625E-2</v>
      </c>
      <c r="E39" s="8">
        <f t="shared" si="23"/>
        <v>9.339704833567497E-3</v>
      </c>
      <c r="F39" s="8">
        <f t="shared" si="23"/>
        <v>3.6994577435655929E-2</v>
      </c>
      <c r="G39" s="8">
        <f t="shared" si="23"/>
        <v>2.701947370220692E-2</v>
      </c>
      <c r="H39" s="8">
        <f t="shared" si="23"/>
        <v>3.6435677648427589E-3</v>
      </c>
      <c r="I39" s="8">
        <f t="shared" si="23"/>
        <v>-1.3589761655231181E-2</v>
      </c>
      <c r="J39" s="8">
        <f t="shared" si="23"/>
        <v>-1.6304194409129225E-2</v>
      </c>
      <c r="K39" s="8">
        <f t="shared" si="23"/>
        <v>8.6604382413151271E-3</v>
      </c>
      <c r="L39" s="8">
        <f t="shared" si="23"/>
        <v>-1.2807425046295728E-2</v>
      </c>
    </row>
    <row r="40" spans="1:12" x14ac:dyDescent="0.25">
      <c r="A40" s="9" t="s">
        <v>16</v>
      </c>
      <c r="B40" s="9">
        <v>2018</v>
      </c>
      <c r="C40" s="19">
        <f t="shared" ref="C40:L40" si="24">C15/C14-1</f>
        <v>-7.5799634895234225E-2</v>
      </c>
      <c r="D40" s="19">
        <f t="shared" si="24"/>
        <v>3.7286408351135947E-3</v>
      </c>
      <c r="E40" s="19">
        <f t="shared" si="24"/>
        <v>-2.7750413918218753E-2</v>
      </c>
      <c r="F40" s="19">
        <f t="shared" si="24"/>
        <v>7.9567707342194094E-3</v>
      </c>
      <c r="G40" s="19">
        <f t="shared" si="24"/>
        <v>0.10599230901177892</v>
      </c>
      <c r="H40" s="19">
        <f t="shared" si="24"/>
        <v>3.5907564635242473E-2</v>
      </c>
      <c r="I40" s="19">
        <f t="shared" si="24"/>
        <v>-4.7900079499461623E-2</v>
      </c>
      <c r="J40" s="19">
        <f t="shared" si="24"/>
        <v>1.1772414333375947E-2</v>
      </c>
      <c r="K40" s="19">
        <f t="shared" si="24"/>
        <v>-2.0196932134801449E-2</v>
      </c>
      <c r="L40" s="19">
        <f t="shared" si="24"/>
        <v>-1.1542965556046392E-2</v>
      </c>
    </row>
    <row r="41" spans="1:12" x14ac:dyDescent="0.25">
      <c r="A41" s="5"/>
      <c r="B41" s="5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 ht="15.6" x14ac:dyDescent="0.3">
      <c r="A42" s="2" t="s">
        <v>2</v>
      </c>
      <c r="B42" s="2" t="s">
        <v>3</v>
      </c>
      <c r="C42" s="3" t="s">
        <v>4</v>
      </c>
      <c r="D42" s="3" t="s">
        <v>5</v>
      </c>
      <c r="E42" s="3" t="s">
        <v>6</v>
      </c>
      <c r="F42" s="3" t="s">
        <v>7</v>
      </c>
      <c r="G42" s="3" t="s">
        <v>8</v>
      </c>
      <c r="H42" s="3" t="s">
        <v>9</v>
      </c>
      <c r="I42" s="4" t="s">
        <v>10</v>
      </c>
      <c r="J42" s="4" t="s">
        <v>11</v>
      </c>
      <c r="K42" s="4" t="s">
        <v>12</v>
      </c>
      <c r="L42" s="4" t="s">
        <v>13</v>
      </c>
    </row>
    <row r="43" spans="1:12" x14ac:dyDescent="0.25">
      <c r="A43" s="6" t="s">
        <v>14</v>
      </c>
      <c r="B43" s="6" t="s">
        <v>17</v>
      </c>
      <c r="C43" s="16">
        <v>13444111.728285369</v>
      </c>
      <c r="D43" s="16">
        <v>24696417.271714631</v>
      </c>
      <c r="E43" s="16">
        <v>4602388</v>
      </c>
      <c r="F43" s="16">
        <v>5112344.0967741935</v>
      </c>
      <c r="G43" s="16">
        <v>1248881.6451612904</v>
      </c>
      <c r="H43" s="16">
        <v>651206.93548387103</v>
      </c>
      <c r="I43" s="16">
        <v>18556455.825059563</v>
      </c>
      <c r="J43" s="16">
        <v>25945298.916875921</v>
      </c>
      <c r="K43" s="16">
        <v>5253594.935483871</v>
      </c>
      <c r="L43" s="16">
        <v>49755349.677419357</v>
      </c>
    </row>
    <row r="44" spans="1:12" x14ac:dyDescent="0.25">
      <c r="A44" s="6" t="s">
        <v>14</v>
      </c>
      <c r="B44" s="6" t="s">
        <v>18</v>
      </c>
      <c r="C44" s="16">
        <v>15082378.804036781</v>
      </c>
      <c r="D44" s="16">
        <v>28953942.195963219</v>
      </c>
      <c r="E44" s="16">
        <v>4812858</v>
      </c>
      <c r="F44" s="16">
        <v>5377378.3870967738</v>
      </c>
      <c r="G44" s="16">
        <v>1674171.6129032257</v>
      </c>
      <c r="H44" s="16">
        <v>579736.70967741939</v>
      </c>
      <c r="I44" s="16">
        <v>20459757.191133555</v>
      </c>
      <c r="J44" s="16">
        <v>30628113.808866445</v>
      </c>
      <c r="K44" s="16">
        <v>5392594.7096774196</v>
      </c>
      <c r="L44" s="16">
        <v>56480465.709677421</v>
      </c>
    </row>
    <row r="45" spans="1:12" x14ac:dyDescent="0.25">
      <c r="A45" s="6" t="s">
        <v>14</v>
      </c>
      <c r="B45" s="6" t="s">
        <v>19</v>
      </c>
      <c r="C45" s="16">
        <v>14562335.917373057</v>
      </c>
      <c r="D45" s="16">
        <v>28447289.082626943</v>
      </c>
      <c r="E45" s="16">
        <v>4836108</v>
      </c>
      <c r="F45" s="16">
        <v>5335555.3225806449</v>
      </c>
      <c r="G45" s="16">
        <v>1434876.7741935484</v>
      </c>
      <c r="H45" s="16">
        <v>641934.74193548388</v>
      </c>
      <c r="I45" s="16">
        <v>19897891.239953704</v>
      </c>
      <c r="J45" s="16">
        <v>29882165.85682049</v>
      </c>
      <c r="K45" s="16">
        <v>5478042.7419354841</v>
      </c>
      <c r="L45" s="16">
        <v>55258099.838709675</v>
      </c>
    </row>
    <row r="46" spans="1:12" x14ac:dyDescent="0.25">
      <c r="A46" s="6" t="s">
        <v>14</v>
      </c>
      <c r="B46" s="6" t="s">
        <v>20</v>
      </c>
      <c r="C46" s="16">
        <v>12715963.044238172</v>
      </c>
      <c r="D46" s="16">
        <v>23760725.955761828</v>
      </c>
      <c r="E46" s="16">
        <v>4394895</v>
      </c>
      <c r="F46" s="16">
        <v>4062941.6451612907</v>
      </c>
      <c r="G46" s="16">
        <v>1027965.4838709678</v>
      </c>
      <c r="H46" s="16">
        <v>565671.74193548388</v>
      </c>
      <c r="I46" s="16">
        <v>16778904.689399462</v>
      </c>
      <c r="J46" s="16">
        <v>24788691.439632796</v>
      </c>
      <c r="K46" s="16">
        <v>4960566.7419354841</v>
      </c>
      <c r="L46" s="16">
        <v>46528162.870967746</v>
      </c>
    </row>
    <row r="47" spans="1:12" x14ac:dyDescent="0.25">
      <c r="A47" s="6" t="s">
        <v>14</v>
      </c>
      <c r="B47" s="6" t="s">
        <v>21</v>
      </c>
      <c r="C47" s="16">
        <v>13165443.22626327</v>
      </c>
      <c r="D47" s="16">
        <v>23760907.77373673</v>
      </c>
      <c r="E47" s="16">
        <v>4428106</v>
      </c>
      <c r="F47" s="16">
        <v>4869951.9999999991</v>
      </c>
      <c r="G47" s="16">
        <v>1368888.9032258065</v>
      </c>
      <c r="H47" s="16">
        <v>633027.06451612909</v>
      </c>
      <c r="I47" s="16">
        <v>18035395.22626327</v>
      </c>
      <c r="J47" s="16">
        <v>25129796.676962536</v>
      </c>
      <c r="K47" s="16">
        <v>5061133.064516129</v>
      </c>
      <c r="L47" s="16">
        <v>48226324.967741936</v>
      </c>
    </row>
    <row r="48" spans="1:12" x14ac:dyDescent="0.25">
      <c r="A48" s="6" t="s">
        <v>14</v>
      </c>
      <c r="B48" s="6" t="s">
        <v>22</v>
      </c>
      <c r="C48" s="16">
        <v>14169505.936902605</v>
      </c>
      <c r="D48" s="16">
        <v>28999752.063097395</v>
      </c>
      <c r="E48" s="16">
        <v>4885995</v>
      </c>
      <c r="F48" s="16">
        <v>5280881.2580645159</v>
      </c>
      <c r="G48" s="16">
        <v>1530877.0967741935</v>
      </c>
      <c r="H48" s="16">
        <v>622786.96774193551</v>
      </c>
      <c r="I48" s="16">
        <v>19450387.194967121</v>
      </c>
      <c r="J48" s="16">
        <v>30530629.159871589</v>
      </c>
      <c r="K48" s="16">
        <v>5508781.9677419355</v>
      </c>
      <c r="L48" s="16">
        <v>55489798.322580643</v>
      </c>
    </row>
    <row r="49" spans="1:12" x14ac:dyDescent="0.25">
      <c r="A49" s="6" t="s">
        <v>14</v>
      </c>
      <c r="B49" s="6" t="s">
        <v>23</v>
      </c>
      <c r="C49" s="16">
        <v>14308687.526647523</v>
      </c>
      <c r="D49" s="16">
        <v>28440167.473352477</v>
      </c>
      <c r="E49" s="16">
        <v>4834799</v>
      </c>
      <c r="F49" s="16">
        <v>4749619.7419354841</v>
      </c>
      <c r="G49" s="16">
        <v>1531789.4193548388</v>
      </c>
      <c r="H49" s="16">
        <v>623507.32258064509</v>
      </c>
      <c r="I49" s="16">
        <v>19058307.268583007</v>
      </c>
      <c r="J49" s="16">
        <v>29971956.892707314</v>
      </c>
      <c r="K49" s="16">
        <v>5458306.3225806449</v>
      </c>
      <c r="L49" s="16">
        <v>54488570.483870968</v>
      </c>
    </row>
    <row r="50" spans="1:12" x14ac:dyDescent="0.25">
      <c r="A50" s="5" t="s">
        <v>14</v>
      </c>
      <c r="B50" s="5" t="s">
        <v>24</v>
      </c>
      <c r="C50" s="7">
        <v>12360909.393610884</v>
      </c>
      <c r="D50" s="7">
        <v>24082738.606389116</v>
      </c>
      <c r="E50" s="7">
        <v>4403483</v>
      </c>
      <c r="F50" s="7">
        <v>4554733.1612903224</v>
      </c>
      <c r="G50" s="7">
        <v>1238269.1935483871</v>
      </c>
      <c r="H50" s="7">
        <v>535025.90322580643</v>
      </c>
      <c r="I50" s="7">
        <v>16915642.554901205</v>
      </c>
      <c r="J50" s="7">
        <v>25321007.799937505</v>
      </c>
      <c r="K50" s="7">
        <v>4938508.9032258065</v>
      </c>
      <c r="L50" s="7">
        <v>47175159.258064523</v>
      </c>
    </row>
    <row r="51" spans="1:12" x14ac:dyDescent="0.25">
      <c r="A51" s="5" t="s">
        <v>14</v>
      </c>
      <c r="B51" s="5" t="s">
        <v>25</v>
      </c>
      <c r="C51" s="7">
        <v>12762050.978281729</v>
      </c>
      <c r="D51" s="7">
        <v>24761561.021718271</v>
      </c>
      <c r="E51" s="7">
        <v>4433429</v>
      </c>
      <c r="F51" s="7">
        <v>4556886.1935483869</v>
      </c>
      <c r="G51" s="7">
        <v>1448299.2580645161</v>
      </c>
      <c r="H51" s="7">
        <v>629432.29032258072</v>
      </c>
      <c r="I51" s="7">
        <v>17318937.171830118</v>
      </c>
      <c r="J51" s="7">
        <v>26209860.279782787</v>
      </c>
      <c r="K51" s="7">
        <v>5062861.2903225804</v>
      </c>
      <c r="L51" s="7">
        <v>48591658.741935484</v>
      </c>
    </row>
    <row r="52" spans="1:12" x14ac:dyDescent="0.25">
      <c r="A52" s="5" t="s">
        <v>14</v>
      </c>
      <c r="B52" s="5" t="s">
        <v>26</v>
      </c>
      <c r="C52" s="7">
        <v>13731249.074954759</v>
      </c>
      <c r="D52" s="7">
        <v>28947057.925045241</v>
      </c>
      <c r="E52" s="7">
        <v>4971114</v>
      </c>
      <c r="F52" s="7">
        <v>5753761.6774193551</v>
      </c>
      <c r="G52" s="7">
        <v>1989052.5161290322</v>
      </c>
      <c r="H52" s="7">
        <v>628000.80645161285</v>
      </c>
      <c r="I52" s="7">
        <v>19485010.752374113</v>
      </c>
      <c r="J52" s="7">
        <v>30936110.441174272</v>
      </c>
      <c r="K52" s="7">
        <v>5599114.8064516131</v>
      </c>
      <c r="L52" s="7">
        <v>56020236</v>
      </c>
    </row>
    <row r="53" spans="1:12" x14ac:dyDescent="0.25">
      <c r="A53" s="5" t="s">
        <v>14</v>
      </c>
      <c r="B53" s="5" t="s">
        <v>27</v>
      </c>
      <c r="C53" s="7">
        <v>13483975.017025977</v>
      </c>
      <c r="D53" s="7">
        <v>28560608.982974023</v>
      </c>
      <c r="E53" s="7">
        <v>4956554</v>
      </c>
      <c r="F53" s="7">
        <v>5491022.1030249679</v>
      </c>
      <c r="G53" s="7">
        <v>1885639.8048845162</v>
      </c>
      <c r="H53" s="7">
        <v>642331.34044929035</v>
      </c>
      <c r="I53" s="7">
        <v>18974997.120050944</v>
      </c>
      <c r="J53" s="7">
        <v>30446248.787858538</v>
      </c>
      <c r="K53" s="7">
        <v>5598885.3404492904</v>
      </c>
      <c r="L53" s="7">
        <v>55020131.248358771</v>
      </c>
    </row>
    <row r="54" spans="1:12" x14ac:dyDescent="0.25">
      <c r="A54" s="5" t="s">
        <v>14</v>
      </c>
      <c r="B54" s="5" t="s">
        <v>28</v>
      </c>
      <c r="C54" s="7">
        <v>12010871.139755405</v>
      </c>
      <c r="D54" s="7">
        <v>24279977.860244595</v>
      </c>
      <c r="E54" s="7">
        <v>4519091</v>
      </c>
      <c r="F54" s="7">
        <v>4440377.8227516133</v>
      </c>
      <c r="G54" s="7">
        <v>1399413.9739832904</v>
      </c>
      <c r="H54" s="7">
        <v>565966.80197890324</v>
      </c>
      <c r="I54" s="7">
        <v>16451248.962507019</v>
      </c>
      <c r="J54" s="7">
        <v>25679391.834227886</v>
      </c>
      <c r="K54" s="7">
        <v>5085057.8019789029</v>
      </c>
      <c r="L54" s="7">
        <v>47215698.5987138</v>
      </c>
    </row>
    <row r="55" spans="1:12" x14ac:dyDescent="0.25">
      <c r="A55" s="5" t="s">
        <v>14</v>
      </c>
      <c r="B55" s="5" t="s">
        <v>29</v>
      </c>
      <c r="C55" s="7">
        <v>12000096.012697339</v>
      </c>
      <c r="D55" s="7">
        <v>24156291.987302661</v>
      </c>
      <c r="E55" s="7">
        <v>4560393</v>
      </c>
      <c r="F55" s="7">
        <v>4913706.7494271621</v>
      </c>
      <c r="G55" s="7">
        <v>1921734.1637067741</v>
      </c>
      <c r="H55" s="7">
        <v>655849.90665374196</v>
      </c>
      <c r="I55" s="7">
        <v>16913802.762124501</v>
      </c>
      <c r="J55" s="7">
        <v>26078026.151009437</v>
      </c>
      <c r="K55" s="7">
        <v>5216242.9066537423</v>
      </c>
      <c r="L55" s="7">
        <v>48208071.819787674</v>
      </c>
    </row>
    <row r="56" spans="1:12" x14ac:dyDescent="0.25">
      <c r="A56" s="5" t="s">
        <v>14</v>
      </c>
      <c r="B56" s="5" t="s">
        <v>30</v>
      </c>
      <c r="C56" s="7">
        <v>13398107.255844261</v>
      </c>
      <c r="D56" s="7">
        <v>29178521.744155739</v>
      </c>
      <c r="E56" s="7">
        <v>4965566</v>
      </c>
      <c r="F56" s="7">
        <v>5786906.8709677421</v>
      </c>
      <c r="G56" s="7">
        <v>2184230.5483870967</v>
      </c>
      <c r="H56" s="7">
        <v>723705.83870967734</v>
      </c>
      <c r="I56" s="7">
        <v>19185014.126812004</v>
      </c>
      <c r="J56" s="7">
        <v>31362752.292542834</v>
      </c>
      <c r="K56" s="7">
        <v>5689271.8387096776</v>
      </c>
      <c r="L56" s="7">
        <v>56237038.258064516</v>
      </c>
    </row>
    <row r="57" spans="1:12" x14ac:dyDescent="0.25">
      <c r="A57" s="5" t="s">
        <v>14</v>
      </c>
      <c r="B57" s="5" t="s">
        <v>31</v>
      </c>
      <c r="C57" s="7">
        <v>13031996.330551378</v>
      </c>
      <c r="D57" s="7">
        <v>29285831.669448622</v>
      </c>
      <c r="E57" s="7">
        <v>4950472</v>
      </c>
      <c r="F57" s="7">
        <v>5159777.0322580645</v>
      </c>
      <c r="G57" s="7">
        <v>2002949.2258064516</v>
      </c>
      <c r="H57" s="7">
        <v>602728.70967741939</v>
      </c>
      <c r="I57" s="7">
        <v>18191773.362809442</v>
      </c>
      <c r="J57" s="7">
        <v>31288780.895255074</v>
      </c>
      <c r="K57" s="7">
        <v>5553200.7096774196</v>
      </c>
      <c r="L57" s="7">
        <v>55033754.967741936</v>
      </c>
    </row>
    <row r="58" spans="1:12" x14ac:dyDescent="0.25">
      <c r="A58" s="5" t="s">
        <v>14</v>
      </c>
      <c r="B58" s="5" t="s">
        <v>32</v>
      </c>
      <c r="C58" s="7">
        <v>11503292.215109568</v>
      </c>
      <c r="D58" s="7">
        <v>24145676.784890432</v>
      </c>
      <c r="E58" s="7">
        <v>4499290</v>
      </c>
      <c r="F58" s="7">
        <v>4947832.8064516131</v>
      </c>
      <c r="G58" s="7">
        <v>1720721.6774193549</v>
      </c>
      <c r="H58" s="7">
        <v>624943.45161290327</v>
      </c>
      <c r="I58" s="7">
        <v>16451125.021561181</v>
      </c>
      <c r="J58" s="7">
        <v>25866398.462309785</v>
      </c>
      <c r="K58" s="7">
        <v>5124233.4516129028</v>
      </c>
      <c r="L58" s="7">
        <v>47441756.935483873</v>
      </c>
    </row>
    <row r="59" spans="1:12" x14ac:dyDescent="0.25">
      <c r="A59" s="5" t="s">
        <v>14</v>
      </c>
      <c r="B59" s="5" t="s">
        <v>33</v>
      </c>
      <c r="C59" s="7">
        <v>11459206.244542178</v>
      </c>
      <c r="D59" s="7">
        <v>25105454.755457822</v>
      </c>
      <c r="E59" s="7">
        <v>4592723</v>
      </c>
      <c r="F59" s="7">
        <v>5262733.4838709682</v>
      </c>
      <c r="G59" s="7">
        <v>2091138</v>
      </c>
      <c r="H59" s="7">
        <v>641390.51612903224</v>
      </c>
      <c r="I59" s="7">
        <v>16721939.728413146</v>
      </c>
      <c r="J59" s="7">
        <v>27196592.755457822</v>
      </c>
      <c r="K59" s="7">
        <v>5234113.5161290318</v>
      </c>
      <c r="L59" s="7">
        <v>49152646</v>
      </c>
    </row>
    <row r="60" spans="1:12" x14ac:dyDescent="0.25">
      <c r="A60" s="5" t="s">
        <v>14</v>
      </c>
      <c r="B60" s="5" t="s">
        <v>34</v>
      </c>
      <c r="C60" s="7">
        <v>12735685.715001415</v>
      </c>
      <c r="D60" s="7">
        <v>29592007.284998585</v>
      </c>
      <c r="E60" s="7">
        <v>5041105</v>
      </c>
      <c r="F60" s="7">
        <v>6413788.8387096766</v>
      </c>
      <c r="G60" s="7">
        <v>2371078.2258064514</v>
      </c>
      <c r="H60" s="7">
        <v>647227.61290322582</v>
      </c>
      <c r="I60" s="7">
        <v>19149474.553711094</v>
      </c>
      <c r="J60" s="7">
        <v>31963085.510805037</v>
      </c>
      <c r="K60" s="7">
        <v>5688332.6129032262</v>
      </c>
      <c r="L60" s="7">
        <v>56800892.67741935</v>
      </c>
    </row>
    <row r="61" spans="1:12" x14ac:dyDescent="0.25">
      <c r="A61" s="5" t="s">
        <v>14</v>
      </c>
      <c r="B61" s="5" t="s">
        <v>35</v>
      </c>
      <c r="C61" s="7">
        <v>12359229.434588045</v>
      </c>
      <c r="D61" s="7">
        <v>29440040.565411955</v>
      </c>
      <c r="E61" s="7">
        <v>4858195</v>
      </c>
      <c r="F61" s="7">
        <v>5203720.1612903224</v>
      </c>
      <c r="G61" s="7">
        <v>2447417.064516129</v>
      </c>
      <c r="H61" s="7">
        <v>655783.45161290327</v>
      </c>
      <c r="I61" s="7">
        <v>17562949.595878366</v>
      </c>
      <c r="J61" s="7">
        <v>31887457.629928082</v>
      </c>
      <c r="K61" s="7">
        <v>5513978.4516129028</v>
      </c>
      <c r="L61" s="7">
        <v>54964385.677419357</v>
      </c>
    </row>
    <row r="62" spans="1:12" x14ac:dyDescent="0.25">
      <c r="A62" s="5" t="s">
        <v>14</v>
      </c>
      <c r="B62" s="5" t="s">
        <v>36</v>
      </c>
      <c r="C62" s="7">
        <v>10876946.952731106</v>
      </c>
      <c r="D62" s="7">
        <v>23832875.047268894</v>
      </c>
      <c r="E62" s="7">
        <v>4487913</v>
      </c>
      <c r="F62" s="7">
        <v>5119127.5161290318</v>
      </c>
      <c r="G62" s="7">
        <v>1887531.9354838708</v>
      </c>
      <c r="H62" s="7">
        <v>625414.90322580654</v>
      </c>
      <c r="I62" s="7">
        <v>15996074.468860138</v>
      </c>
      <c r="J62" s="7">
        <v>25720406.982752763</v>
      </c>
      <c r="K62" s="7">
        <v>5113327.9032258065</v>
      </c>
      <c r="L62" s="7">
        <v>46829809.354838714</v>
      </c>
    </row>
    <row r="63" spans="1:12" x14ac:dyDescent="0.25">
      <c r="A63" s="5" t="s">
        <v>14</v>
      </c>
      <c r="B63" s="5" t="s">
        <v>37</v>
      </c>
      <c r="C63" s="7">
        <v>10934459.51775429</v>
      </c>
      <c r="D63" s="7">
        <v>24026201.48224571</v>
      </c>
      <c r="E63" s="7">
        <v>4640044</v>
      </c>
      <c r="F63" s="7">
        <v>5603370.4687379356</v>
      </c>
      <c r="G63" s="7">
        <v>2075795.3940589679</v>
      </c>
      <c r="H63" s="7">
        <v>578965.48228606454</v>
      </c>
      <c r="I63" s="7">
        <v>16537829.986492226</v>
      </c>
      <c r="J63" s="7">
        <v>26101996.876304679</v>
      </c>
      <c r="K63" s="7">
        <v>5219009.4822860649</v>
      </c>
      <c r="L63" s="7">
        <v>47858836.345082968</v>
      </c>
    </row>
    <row r="64" spans="1:12" x14ac:dyDescent="0.25">
      <c r="A64" s="5" t="s">
        <v>14</v>
      </c>
      <c r="B64" s="5" t="s">
        <v>38</v>
      </c>
      <c r="C64" s="7">
        <v>12414991.564594317</v>
      </c>
      <c r="D64" s="7">
        <v>29960013.435405683</v>
      </c>
      <c r="E64" s="7">
        <v>5044416</v>
      </c>
      <c r="F64" s="7">
        <v>5971209.9357526451</v>
      </c>
      <c r="G64" s="7">
        <v>2565647.3180228388</v>
      </c>
      <c r="H64" s="7">
        <v>678149.95046077424</v>
      </c>
      <c r="I64" s="7">
        <v>18386201.500346962</v>
      </c>
      <c r="J64" s="7">
        <v>32525660.753428522</v>
      </c>
      <c r="K64" s="7">
        <v>5722565.9504607739</v>
      </c>
      <c r="L64" s="7">
        <v>56634428.204236262</v>
      </c>
    </row>
    <row r="65" spans="1:15" x14ac:dyDescent="0.25">
      <c r="A65" s="5" t="s">
        <v>14</v>
      </c>
      <c r="B65" s="5" t="s">
        <v>39</v>
      </c>
      <c r="C65" s="7">
        <v>11528485.974268198</v>
      </c>
      <c r="D65" s="7">
        <v>28019637.025731802</v>
      </c>
      <c r="E65" s="7">
        <v>4829744</v>
      </c>
      <c r="F65" s="7">
        <v>5699035.8505705819</v>
      </c>
      <c r="G65" s="7">
        <v>2495694.6065095486</v>
      </c>
      <c r="H65" s="7">
        <v>712446.1911425807</v>
      </c>
      <c r="I65" s="7">
        <v>17227521.82483878</v>
      </c>
      <c r="J65" s="7">
        <v>30515331.63224135</v>
      </c>
      <c r="K65" s="7">
        <v>5542190.1911425805</v>
      </c>
      <c r="L65" s="7">
        <v>53285043.648222715</v>
      </c>
    </row>
    <row r="66" spans="1:15" x14ac:dyDescent="0.25">
      <c r="A66" s="5" t="s">
        <v>14</v>
      </c>
      <c r="B66" s="5" t="s">
        <v>40</v>
      </c>
      <c r="C66" s="7">
        <v>10795730.784493204</v>
      </c>
      <c r="D66" s="7">
        <v>23823030.215506796</v>
      </c>
      <c r="E66" s="7">
        <v>4642999</v>
      </c>
      <c r="F66" s="7">
        <v>5539611.1419394845</v>
      </c>
      <c r="G66" s="7">
        <v>1897722.681687742</v>
      </c>
      <c r="H66" s="7">
        <v>609618.16048374202</v>
      </c>
      <c r="I66" s="7">
        <v>16335341.926432688</v>
      </c>
      <c r="J66" s="7">
        <v>25720752.897194538</v>
      </c>
      <c r="K66" s="7">
        <v>5252617.1604837421</v>
      </c>
      <c r="L66" s="7">
        <v>47308711.984110966</v>
      </c>
    </row>
    <row r="67" spans="1:15" x14ac:dyDescent="0.25">
      <c r="A67" s="5" t="s">
        <v>14</v>
      </c>
      <c r="B67" s="5" t="s">
        <v>41</v>
      </c>
      <c r="C67" s="7">
        <v>10282337.766030576</v>
      </c>
      <c r="D67" s="7">
        <v>23162506.233969424</v>
      </c>
      <c r="E67" s="7">
        <v>4620632</v>
      </c>
      <c r="F67" s="7">
        <v>5441242.5902909674</v>
      </c>
      <c r="G67" s="7">
        <v>2365369.0146308392</v>
      </c>
      <c r="H67" s="7">
        <v>662417.41708606458</v>
      </c>
      <c r="I67" s="7">
        <v>15723580.356321543</v>
      </c>
      <c r="J67" s="7">
        <v>25527875.248600263</v>
      </c>
      <c r="K67" s="7">
        <v>5283049.4170860648</v>
      </c>
      <c r="L67" s="7">
        <v>46534505.022007868</v>
      </c>
    </row>
    <row r="68" spans="1:15" x14ac:dyDescent="0.25">
      <c r="A68" s="5" t="s">
        <v>14</v>
      </c>
      <c r="B68" s="5" t="s">
        <v>42</v>
      </c>
      <c r="C68" s="7">
        <v>11595715.459355738</v>
      </c>
      <c r="D68" s="7">
        <v>29282013.540644262</v>
      </c>
      <c r="E68" s="7">
        <v>5027869</v>
      </c>
      <c r="F68" s="7">
        <v>6301260.8764189696</v>
      </c>
      <c r="G68" s="7">
        <v>2871325.1619734196</v>
      </c>
      <c r="H68" s="7">
        <v>690381.48049290315</v>
      </c>
      <c r="I68" s="7">
        <v>17896976.335774709</v>
      </c>
      <c r="J68" s="7">
        <v>32153338.702617683</v>
      </c>
      <c r="K68" s="7">
        <v>5718250.4804929029</v>
      </c>
      <c r="L68" s="7">
        <v>55768565.518885292</v>
      </c>
    </row>
    <row r="69" spans="1:15" x14ac:dyDescent="0.25">
      <c r="A69" s="5" t="s">
        <v>14</v>
      </c>
      <c r="B69" s="5" t="s">
        <v>43</v>
      </c>
      <c r="C69" s="7">
        <v>10664317.271596137</v>
      </c>
      <c r="D69" s="7">
        <v>29192548.728403863</v>
      </c>
      <c r="E69" s="7">
        <v>4769134</v>
      </c>
      <c r="F69" s="7">
        <v>6066209.2717998717</v>
      </c>
      <c r="G69" s="7">
        <v>2615955.9780525165</v>
      </c>
      <c r="H69" s="7">
        <v>717695.3143476129</v>
      </c>
      <c r="I69" s="7">
        <v>16730526.543396009</v>
      </c>
      <c r="J69" s="7">
        <v>31808504.706456378</v>
      </c>
      <c r="K69" s="7">
        <v>5486829.3143476127</v>
      </c>
      <c r="L69" s="7">
        <v>54025860.564199999</v>
      </c>
    </row>
    <row r="70" spans="1:15" x14ac:dyDescent="0.25">
      <c r="A70" s="5" t="s">
        <v>14</v>
      </c>
      <c r="B70" s="5" t="s">
        <v>44</v>
      </c>
      <c r="C70" s="7">
        <v>9669249.9974452145</v>
      </c>
      <c r="D70" s="7">
        <v>24586411.547424499</v>
      </c>
      <c r="E70" s="7">
        <v>4207947.6872346597</v>
      </c>
      <c r="F70" s="7">
        <v>5186034.2785963872</v>
      </c>
      <c r="G70" s="7">
        <v>2139835.5186500647</v>
      </c>
      <c r="H70" s="7">
        <v>601297.637259871</v>
      </c>
      <c r="I70" s="7">
        <v>14855284.276041601</v>
      </c>
      <c r="J70" s="7">
        <v>26726247.066074565</v>
      </c>
      <c r="K70" s="7">
        <v>4809245.3244945304</v>
      </c>
      <c r="L70" s="7">
        <v>46390776.666610695</v>
      </c>
    </row>
    <row r="71" spans="1:15" x14ac:dyDescent="0.25">
      <c r="A71" s="5" t="s">
        <v>14</v>
      </c>
      <c r="B71" s="5" t="s">
        <v>48</v>
      </c>
      <c r="C71" s="7">
        <v>8932960.2339986786</v>
      </c>
      <c r="D71" s="7">
        <v>24528192.035652205</v>
      </c>
      <c r="E71" s="7">
        <v>4393847.7303491207</v>
      </c>
      <c r="F71" s="7">
        <v>5301142.5321521293</v>
      </c>
      <c r="G71" s="7">
        <v>2402306.063493161</v>
      </c>
      <c r="H71" s="7">
        <v>695092.13594516134</v>
      </c>
      <c r="I71" s="7">
        <v>14234102.766150808</v>
      </c>
      <c r="J71" s="7">
        <v>26930498.099145368</v>
      </c>
      <c r="K71" s="7">
        <v>5088939.8662942816</v>
      </c>
      <c r="L71" s="7">
        <v>46253540.731590465</v>
      </c>
    </row>
    <row r="72" spans="1:15" x14ac:dyDescent="0.25">
      <c r="A72" s="5" t="s">
        <v>14</v>
      </c>
      <c r="B72" s="5" t="s">
        <v>49</v>
      </c>
      <c r="C72" s="7">
        <v>10071383.745996844</v>
      </c>
      <c r="D72" s="7">
        <v>29955964.417494636</v>
      </c>
      <c r="E72" s="7">
        <v>4740651.8365085181</v>
      </c>
      <c r="F72" s="7">
        <v>6528872.16187484</v>
      </c>
      <c r="G72" s="7">
        <v>3136311.8939864524</v>
      </c>
      <c r="H72" s="7">
        <v>716876.3129741936</v>
      </c>
      <c r="I72" s="7">
        <v>16600255.907871684</v>
      </c>
      <c r="J72" s="7">
        <v>33092276.311481088</v>
      </c>
      <c r="K72" s="7">
        <v>5457528.1494827121</v>
      </c>
      <c r="L72" s="7">
        <v>55150060.368835486</v>
      </c>
      <c r="M72" s="22"/>
    </row>
    <row r="73" spans="1:15" x14ac:dyDescent="0.25">
      <c r="A73" s="5" t="s">
        <v>14</v>
      </c>
      <c r="B73" s="5" t="s">
        <v>51</v>
      </c>
      <c r="C73" s="7">
        <f>SUM(C71:C72)</f>
        <v>19004343.979995523</v>
      </c>
      <c r="D73" s="7">
        <f t="shared" ref="D73:L73" si="25">SUM(D71:D72)</f>
        <v>54484156.453146845</v>
      </c>
      <c r="E73" s="7">
        <f t="shared" si="25"/>
        <v>9134499.5668576397</v>
      </c>
      <c r="F73" s="7">
        <f t="shared" si="25"/>
        <v>11830014.694026969</v>
      </c>
      <c r="G73" s="7">
        <f t="shared" si="25"/>
        <v>5538617.9574796129</v>
      </c>
      <c r="H73" s="7">
        <f t="shared" si="25"/>
        <v>1411968.4489193549</v>
      </c>
      <c r="I73" s="7">
        <f t="shared" si="25"/>
        <v>30834358.674022492</v>
      </c>
      <c r="J73" s="7">
        <f t="shared" si="25"/>
        <v>60022774.410626456</v>
      </c>
      <c r="K73" s="7">
        <f t="shared" si="25"/>
        <v>10546468.015776994</v>
      </c>
      <c r="L73" s="7">
        <f t="shared" si="25"/>
        <v>101403601.10042596</v>
      </c>
      <c r="M73" s="22"/>
    </row>
    <row r="74" spans="1:15" x14ac:dyDescent="0.25">
      <c r="A74" s="5"/>
      <c r="B74" s="5"/>
      <c r="C74" s="7"/>
      <c r="D74" s="7"/>
      <c r="E74" s="7"/>
      <c r="F74" s="7"/>
      <c r="G74" s="7"/>
      <c r="H74" s="7"/>
      <c r="I74" s="7"/>
      <c r="J74" s="7"/>
      <c r="K74" s="7"/>
      <c r="L74" s="7"/>
      <c r="M74" s="22"/>
    </row>
    <row r="75" spans="1:15" ht="15.6" x14ac:dyDescent="0.3">
      <c r="A75" s="2" t="s">
        <v>2</v>
      </c>
      <c r="B75" s="2" t="s">
        <v>3</v>
      </c>
      <c r="C75" s="3" t="s">
        <v>4</v>
      </c>
      <c r="D75" s="3" t="s">
        <v>5</v>
      </c>
      <c r="E75" s="3" t="s">
        <v>6</v>
      </c>
      <c r="F75" s="3" t="s">
        <v>7</v>
      </c>
      <c r="G75" s="3" t="s">
        <v>8</v>
      </c>
      <c r="H75" s="3" t="s">
        <v>9</v>
      </c>
      <c r="I75" s="4" t="s">
        <v>10</v>
      </c>
      <c r="J75" s="4" t="s">
        <v>11</v>
      </c>
      <c r="K75" s="4" t="s">
        <v>12</v>
      </c>
      <c r="L75" s="4" t="s">
        <v>13</v>
      </c>
    </row>
    <row r="76" spans="1:15" x14ac:dyDescent="0.25">
      <c r="A76" s="6" t="s">
        <v>15</v>
      </c>
      <c r="B76" s="6" t="s">
        <v>17</v>
      </c>
      <c r="C76" s="8">
        <f>C43/$L43</f>
        <v>0.2702043461747945</v>
      </c>
      <c r="D76" s="8">
        <f>D43/$L43</f>
        <v>0.49635702355284</v>
      </c>
      <c r="E76" s="8">
        <f>E43/$L43</f>
        <v>9.2500364882144873E-2</v>
      </c>
      <c r="F76" s="8">
        <f>F43/$L43</f>
        <v>0.10274963657012236</v>
      </c>
      <c r="G76" s="8">
        <f>G43/$L43</f>
        <v>2.5100449564885174E-2</v>
      </c>
      <c r="H76" s="8">
        <f>H43/$L43</f>
        <v>1.3088179255213044E-2</v>
      </c>
      <c r="I76" s="8">
        <f>I43/$L43</f>
        <v>0.37295398274491687</v>
      </c>
      <c r="J76" s="8">
        <f>J43/$L43</f>
        <v>0.52145747311772517</v>
      </c>
      <c r="K76" s="8">
        <f>K43/$L43</f>
        <v>0.10558854413735792</v>
      </c>
      <c r="L76" s="8">
        <f>L43/$L43</f>
        <v>1</v>
      </c>
    </row>
    <row r="77" spans="1:15" x14ac:dyDescent="0.25">
      <c r="A77" s="6" t="s">
        <v>15</v>
      </c>
      <c r="B77" s="6" t="s">
        <v>18</v>
      </c>
      <c r="C77" s="8">
        <f>C44/$L44</f>
        <v>0.26703708290161199</v>
      </c>
      <c r="D77" s="8">
        <f>D44/$L44</f>
        <v>0.51263639263870697</v>
      </c>
      <c r="E77" s="8">
        <f>E44/$L44</f>
        <v>8.5212788873576167E-2</v>
      </c>
      <c r="F77" s="8">
        <f>F44/$L44</f>
        <v>9.5207755806011499E-2</v>
      </c>
      <c r="G77" s="8">
        <f>G44/$L44</f>
        <v>2.964160425852104E-2</v>
      </c>
      <c r="H77" s="8">
        <f>H44/$L44</f>
        <v>1.026437552157235E-2</v>
      </c>
      <c r="I77" s="8">
        <f>I44/$L44</f>
        <v>0.36224483870762347</v>
      </c>
      <c r="J77" s="8">
        <f>J44/$L44</f>
        <v>0.542277996897228</v>
      </c>
      <c r="K77" s="8">
        <f>K44/$L44</f>
        <v>9.5477164395148514E-2</v>
      </c>
      <c r="L77" s="8">
        <f>L44/$L44</f>
        <v>1</v>
      </c>
    </row>
    <row r="78" spans="1:15" x14ac:dyDescent="0.25">
      <c r="A78" s="6" t="s">
        <v>15</v>
      </c>
      <c r="B78" s="6" t="s">
        <v>19</v>
      </c>
      <c r="C78" s="8">
        <f>C45/$L45</f>
        <v>0.26353305596606452</v>
      </c>
      <c r="D78" s="8">
        <f>D45/$L45</f>
        <v>0.51480758776831681</v>
      </c>
      <c r="E78" s="8">
        <f>E45/$L45</f>
        <v>8.7518535999534783E-2</v>
      </c>
      <c r="F78" s="8">
        <f>F45/$L45</f>
        <v>9.6556981477002493E-2</v>
      </c>
      <c r="G78" s="8">
        <f>G45/$L45</f>
        <v>2.5966813523840743E-2</v>
      </c>
      <c r="H78" s="8">
        <f>H45/$L45</f>
        <v>1.1617025265240709E-2</v>
      </c>
      <c r="I78" s="8">
        <f>I45/$L45</f>
        <v>0.36009003744306706</v>
      </c>
      <c r="J78" s="8">
        <f>J45/$L45</f>
        <v>0.54077440129215748</v>
      </c>
      <c r="K78" s="8">
        <f>K45/$L45</f>
        <v>9.9135561264775504E-2</v>
      </c>
      <c r="L78" s="8">
        <f>L45/$L45</f>
        <v>1</v>
      </c>
    </row>
    <row r="79" spans="1:15" x14ac:dyDescent="0.25">
      <c r="A79" s="6" t="s">
        <v>15</v>
      </c>
      <c r="B79" s="6" t="s">
        <v>20</v>
      </c>
      <c r="C79" s="8">
        <f>C46/$L46</f>
        <v>0.2732960482343173</v>
      </c>
      <c r="D79" s="8">
        <f>D46/$L46</f>
        <v>0.51067406253832226</v>
      </c>
      <c r="E79" s="8">
        <f>E46/$L46</f>
        <v>9.4456662993291959E-2</v>
      </c>
      <c r="F79" s="8">
        <f>F46/$L46</f>
        <v>8.7322202177392463E-2</v>
      </c>
      <c r="G79" s="8">
        <f>G46/$L46</f>
        <v>2.2093403660095701E-2</v>
      </c>
      <c r="H79" s="8">
        <f>H46/$L46</f>
        <v>1.2157620396580219E-2</v>
      </c>
      <c r="I79" s="8">
        <f>I46/$L46</f>
        <v>0.36061825041170975</v>
      </c>
      <c r="J79" s="8">
        <f>J46/$L46</f>
        <v>0.53276746619841797</v>
      </c>
      <c r="K79" s="8">
        <f>K46/$L46</f>
        <v>0.10661428338987218</v>
      </c>
      <c r="L79" s="8">
        <f>L46/$L46</f>
        <v>1</v>
      </c>
    </row>
    <row r="80" spans="1:15" x14ac:dyDescent="0.25">
      <c r="A80" s="6" t="s">
        <v>15</v>
      </c>
      <c r="B80" s="6" t="s">
        <v>21</v>
      </c>
      <c r="C80" s="8">
        <f>C47/$L47</f>
        <v>0.27299287754290819</v>
      </c>
      <c r="D80" s="8">
        <f>D47/$L47</f>
        <v>0.49269580026324095</v>
      </c>
      <c r="E80" s="8">
        <f>E47/$L47</f>
        <v>9.1819270967918698E-2</v>
      </c>
      <c r="F80" s="8">
        <f>F47/$L47</f>
        <v>0.1009811965406333</v>
      </c>
      <c r="G80" s="8">
        <f>G47/$L47</f>
        <v>2.8384682103424663E-2</v>
      </c>
      <c r="H80" s="8">
        <f>H47/$L47</f>
        <v>1.3126172581874195E-2</v>
      </c>
      <c r="I80" s="8">
        <f>I47/$L47</f>
        <v>0.3739740740835415</v>
      </c>
      <c r="J80" s="8">
        <f>J47/$L47</f>
        <v>0.5210804823666656</v>
      </c>
      <c r="K80" s="8">
        <f>K47/$L47</f>
        <v>0.10494544354979289</v>
      </c>
      <c r="L80" s="8">
        <f>L47/$L47</f>
        <v>1</v>
      </c>
      <c r="M80" s="24"/>
      <c r="N80" s="24"/>
      <c r="O80" s="24"/>
    </row>
    <row r="81" spans="1:16" x14ac:dyDescent="0.25">
      <c r="A81" s="6" t="s">
        <v>15</v>
      </c>
      <c r="B81" s="6" t="s">
        <v>22</v>
      </c>
      <c r="C81" s="8">
        <f>C48/$L48</f>
        <v>0.25535335080027788</v>
      </c>
      <c r="D81" s="8">
        <f>D48/$L48</f>
        <v>0.52261411898656029</v>
      </c>
      <c r="E81" s="8">
        <f>E48/$L48</f>
        <v>8.80521311610485E-2</v>
      </c>
      <c r="F81" s="8">
        <f>F48/$L48</f>
        <v>9.5168506963478186E-2</v>
      </c>
      <c r="G81" s="8">
        <f>G48/$L48</f>
        <v>2.7588442255181683E-2</v>
      </c>
      <c r="H81" s="8">
        <f>H48/$L48</f>
        <v>1.122344983345349E-2</v>
      </c>
      <c r="I81" s="8">
        <f>I48/$L48</f>
        <v>0.35052185776375605</v>
      </c>
      <c r="J81" s="8">
        <f>J48/$L48</f>
        <v>0.55020256124174205</v>
      </c>
      <c r="K81" s="8">
        <f>K48/$L48</f>
        <v>9.9275580994501997E-2</v>
      </c>
      <c r="L81" s="8">
        <f>L48/$L48</f>
        <v>1</v>
      </c>
      <c r="M81" s="24"/>
      <c r="N81" s="24"/>
      <c r="O81" s="24"/>
    </row>
    <row r="82" spans="1:16" x14ac:dyDescent="0.25">
      <c r="A82" s="6" t="s">
        <v>15</v>
      </c>
      <c r="B82" s="6" t="s">
        <v>23</v>
      </c>
      <c r="C82" s="8">
        <f>C49/$L49</f>
        <v>0.26259979661024513</v>
      </c>
      <c r="D82" s="8">
        <f>D49/$L49</f>
        <v>0.52194739595473483</v>
      </c>
      <c r="E82" s="8">
        <f>E49/$L49</f>
        <v>8.8730516456311456E-2</v>
      </c>
      <c r="F82" s="8">
        <f>F49/$L49</f>
        <v>8.7167266451620484E-2</v>
      </c>
      <c r="G82" s="8">
        <f>G49/$L49</f>
        <v>2.8112123437120821E-2</v>
      </c>
      <c r="H82" s="8">
        <f>H49/$L49</f>
        <v>1.1442901089967263E-2</v>
      </c>
      <c r="I82" s="8">
        <f>I49/$L49</f>
        <v>0.34976706306186561</v>
      </c>
      <c r="J82" s="8">
        <f>J49/$L49</f>
        <v>0.5500595193918556</v>
      </c>
      <c r="K82" s="8">
        <f>K49/$L49</f>
        <v>0.10017341754627872</v>
      </c>
      <c r="L82" s="8">
        <f>L49/$L49</f>
        <v>1</v>
      </c>
      <c r="M82" s="24"/>
      <c r="N82" s="24"/>
      <c r="O82" s="24"/>
    </row>
    <row r="83" spans="1:16" x14ac:dyDescent="0.25">
      <c r="A83" s="5" t="s">
        <v>15</v>
      </c>
      <c r="B83" s="5" t="s">
        <v>24</v>
      </c>
      <c r="C83" s="8">
        <f>C50/$L50</f>
        <v>0.26202157211579108</v>
      </c>
      <c r="D83" s="8">
        <f>D50/$L50</f>
        <v>0.51049618030218324</v>
      </c>
      <c r="E83" s="8">
        <f>E50/$L50</f>
        <v>9.3343256689636528E-2</v>
      </c>
      <c r="F83" s="8">
        <f>F50/$L50</f>
        <v>9.6549396608803129E-2</v>
      </c>
      <c r="G83" s="8">
        <f>G50/$L50</f>
        <v>2.6248330965341828E-2</v>
      </c>
      <c r="H83" s="8">
        <f>H50/$L50</f>
        <v>1.1341263318244008E-2</v>
      </c>
      <c r="I83" s="8">
        <f>I50/$L50</f>
        <v>0.35857096872459421</v>
      </c>
      <c r="J83" s="8">
        <f>J50/$L50</f>
        <v>0.53674451126752509</v>
      </c>
      <c r="K83" s="8">
        <f>K50/$L50</f>
        <v>0.10468452000788055</v>
      </c>
      <c r="L83" s="8">
        <f>L50/$L50</f>
        <v>1</v>
      </c>
      <c r="M83" s="24"/>
      <c r="N83" s="24"/>
      <c r="O83" s="24"/>
    </row>
    <row r="84" spans="1:16" x14ac:dyDescent="0.25">
      <c r="A84" s="5" t="s">
        <v>15</v>
      </c>
      <c r="B84" s="5" t="s">
        <v>25</v>
      </c>
      <c r="C84" s="8">
        <f>C51/$L51</f>
        <v>0.26263871842818665</v>
      </c>
      <c r="D84" s="8">
        <f>D51/$L51</f>
        <v>0.5095846007896947</v>
      </c>
      <c r="E84" s="8">
        <f>E51/$L51</f>
        <v>9.1238478265280337E-2</v>
      </c>
      <c r="F84" s="8">
        <f>F51/$L51</f>
        <v>9.3779185801198248E-2</v>
      </c>
      <c r="G84" s="8">
        <f>G51/$L51</f>
        <v>2.9805511801032789E-2</v>
      </c>
      <c r="H84" s="8">
        <f>H51/$L51</f>
        <v>1.2953504914607273E-2</v>
      </c>
      <c r="I84" s="8">
        <f>I51/$L51</f>
        <v>0.35641790422938496</v>
      </c>
      <c r="J84" s="8">
        <f>J51/$L51</f>
        <v>0.53939011259072744</v>
      </c>
      <c r="K84" s="8">
        <f>K51/$L51</f>
        <v>0.10419198317988761</v>
      </c>
      <c r="L84" s="8">
        <f>L51/$L51</f>
        <v>1</v>
      </c>
      <c r="M84" s="24"/>
      <c r="N84" s="24"/>
      <c r="O84" s="24"/>
    </row>
    <row r="85" spans="1:16" x14ac:dyDescent="0.25">
      <c r="A85" s="5" t="s">
        <v>15</v>
      </c>
      <c r="B85" s="5" t="s">
        <v>26</v>
      </c>
      <c r="C85" s="8">
        <f>C52/$L52</f>
        <v>0.24511230325689379</v>
      </c>
      <c r="D85" s="8">
        <f>D52/$L52</f>
        <v>0.51672502638234585</v>
      </c>
      <c r="E85" s="8">
        <f>E52/$L52</f>
        <v>8.87378268095836E-2</v>
      </c>
      <c r="F85" s="8">
        <f>F52/$L52</f>
        <v>0.10270862974264076</v>
      </c>
      <c r="G85" s="8">
        <f>G52/$L52</f>
        <v>3.5505964596954431E-2</v>
      </c>
      <c r="H85" s="8">
        <f>H52/$L52</f>
        <v>1.1210249211581558E-2</v>
      </c>
      <c r="I85" s="8">
        <f>I52/$L52</f>
        <v>0.34782093299953454</v>
      </c>
      <c r="J85" s="8">
        <f>J52/$L52</f>
        <v>0.55223099097930028</v>
      </c>
      <c r="K85" s="8">
        <f>K52/$L52</f>
        <v>9.9948076021165164E-2</v>
      </c>
      <c r="L85" s="8">
        <f>L52/$L52</f>
        <v>1</v>
      </c>
      <c r="M85" s="24"/>
      <c r="N85" s="24"/>
      <c r="O85" s="24"/>
    </row>
    <row r="86" spans="1:16" x14ac:dyDescent="0.25">
      <c r="A86" s="5" t="s">
        <v>15</v>
      </c>
      <c r="B86" s="5" t="s">
        <v>27</v>
      </c>
      <c r="C86" s="8">
        <f>C53/$L53</f>
        <v>0.24507347967164653</v>
      </c>
      <c r="D86" s="8">
        <f>D53/$L53</f>
        <v>0.51909379957769497</v>
      </c>
      <c r="E86" s="8">
        <f>E53/$L53</f>
        <v>9.008619004608158E-2</v>
      </c>
      <c r="F86" s="8">
        <f>F53/$L53</f>
        <v>9.9800236357828809E-2</v>
      </c>
      <c r="G86" s="8">
        <f>G53/$L53</f>
        <v>3.4271815826334727E-2</v>
      </c>
      <c r="H86" s="8">
        <f>H53/$L53</f>
        <v>1.1674478520413395E-2</v>
      </c>
      <c r="I86" s="8">
        <f>I53/$L53</f>
        <v>0.34487371602947531</v>
      </c>
      <c r="J86" s="8">
        <f>J53/$L53</f>
        <v>0.55336561540402973</v>
      </c>
      <c r="K86" s="8">
        <f>K53/$L53</f>
        <v>0.10176066856649497</v>
      </c>
      <c r="L86" s="8">
        <f>L53/$L53</f>
        <v>1</v>
      </c>
      <c r="M86" s="24"/>
      <c r="N86" s="24"/>
      <c r="O86" s="24"/>
      <c r="P86" s="24"/>
    </row>
    <row r="87" spans="1:16" x14ac:dyDescent="0.25">
      <c r="A87" s="5" t="s">
        <v>15</v>
      </c>
      <c r="B87" s="5" t="s">
        <v>28</v>
      </c>
      <c r="C87" s="8">
        <f>C54/$L54</f>
        <v>0.25438300176040585</v>
      </c>
      <c r="D87" s="8">
        <f>D54/$L54</f>
        <v>0.51423527726657425</v>
      </c>
      <c r="E87" s="8">
        <f>E54/$L54</f>
        <v>9.5711619950977586E-2</v>
      </c>
      <c r="F87" s="8">
        <f>F54/$L54</f>
        <v>9.4044522363004354E-2</v>
      </c>
      <c r="G87" s="8">
        <f>G54/$L54</f>
        <v>2.9638743373828037E-2</v>
      </c>
      <c r="H87" s="8">
        <f>H54/$L54</f>
        <v>1.1986835285210006E-2</v>
      </c>
      <c r="I87" s="8">
        <f>I54/$L54</f>
        <v>0.34842752412341021</v>
      </c>
      <c r="J87" s="8">
        <f>J54/$L54</f>
        <v>0.54387402064040236</v>
      </c>
      <c r="K87" s="8">
        <f>K54/$L54</f>
        <v>0.10769845523618758</v>
      </c>
      <c r="L87" s="8">
        <f>L54/$L54</f>
        <v>1</v>
      </c>
      <c r="M87" s="24"/>
      <c r="N87" s="24"/>
      <c r="O87" s="24"/>
      <c r="P87" s="24"/>
    </row>
    <row r="88" spans="1:16" x14ac:dyDescent="0.25">
      <c r="A88" s="5" t="s">
        <v>15</v>
      </c>
      <c r="B88" s="5" t="s">
        <v>29</v>
      </c>
      <c r="C88" s="8">
        <f>C55/$L55</f>
        <v>0.24892296164750843</v>
      </c>
      <c r="D88" s="8">
        <f>D55/$L55</f>
        <v>0.50108396945648792</v>
      </c>
      <c r="E88" s="8">
        <f>E55/$L55</f>
        <v>9.4598120767985641E-2</v>
      </c>
      <c r="F88" s="8">
        <f>F55/$L55</f>
        <v>0.10192705420361291</v>
      </c>
      <c r="G88" s="8">
        <f>G55/$L55</f>
        <v>3.9863327678622724E-2</v>
      </c>
      <c r="H88" s="8">
        <f>H55/$L55</f>
        <v>1.36045662457825E-2</v>
      </c>
      <c r="I88" s="8">
        <f>I55/$L55</f>
        <v>0.35085001585112136</v>
      </c>
      <c r="J88" s="8">
        <f>J55/$L55</f>
        <v>0.54094729713511069</v>
      </c>
      <c r="K88" s="8">
        <f>K55/$L55</f>
        <v>0.10820268701376816</v>
      </c>
      <c r="L88" s="8">
        <f>L55/$L55</f>
        <v>1</v>
      </c>
      <c r="M88" s="24"/>
      <c r="N88" s="24"/>
      <c r="O88" s="24"/>
      <c r="P88" s="24"/>
    </row>
    <row r="89" spans="1:16" x14ac:dyDescent="0.25">
      <c r="A89" s="5" t="s">
        <v>15</v>
      </c>
      <c r="B89" s="5" t="s">
        <v>30</v>
      </c>
      <c r="C89" s="8">
        <f>C56/$L56</f>
        <v>0.23824347211106806</v>
      </c>
      <c r="D89" s="8">
        <f>D56/$L56</f>
        <v>0.51884883429065498</v>
      </c>
      <c r="E89" s="8">
        <f>E56/$L56</f>
        <v>8.8297075269391997E-2</v>
      </c>
      <c r="F89" s="8">
        <f>F56/$L56</f>
        <v>0.10290205619315108</v>
      </c>
      <c r="G89" s="8">
        <f>G56/$L56</f>
        <v>3.8839715177814746E-2</v>
      </c>
      <c r="H89" s="8">
        <f>H56/$L56</f>
        <v>1.2868846957919167E-2</v>
      </c>
      <c r="I89" s="8">
        <f>I56/$L56</f>
        <v>0.34114552830421913</v>
      </c>
      <c r="J89" s="8">
        <f>J56/$L56</f>
        <v>0.55768854946846969</v>
      </c>
      <c r="K89" s="8">
        <f>K56/$L56</f>
        <v>0.10116592222731118</v>
      </c>
      <c r="L89" s="8">
        <f>L56/$L56</f>
        <v>1</v>
      </c>
      <c r="M89" s="24"/>
      <c r="N89" s="24"/>
      <c r="O89" s="24"/>
      <c r="P89" s="24"/>
    </row>
    <row r="90" spans="1:16" x14ac:dyDescent="0.25">
      <c r="A90" s="5" t="s">
        <v>15</v>
      </c>
      <c r="B90" s="5" t="s">
        <v>31</v>
      </c>
      <c r="C90" s="8">
        <f>C57/$L57</f>
        <v>0.23680005731373571</v>
      </c>
      <c r="D90" s="8">
        <f>D57/$L57</f>
        <v>0.53214307631043034</v>
      </c>
      <c r="E90" s="8">
        <f>E57/$L57</f>
        <v>8.9953375031409752E-2</v>
      </c>
      <c r="F90" s="8">
        <f>F57/$L57</f>
        <v>9.3756586939823944E-2</v>
      </c>
      <c r="G90" s="8">
        <f>G57/$L57</f>
        <v>3.6394922116080967E-2</v>
      </c>
      <c r="H90" s="8">
        <f>H57/$L57</f>
        <v>1.0951982288519275E-2</v>
      </c>
      <c r="I90" s="8">
        <f>I57/$L57</f>
        <v>0.33055664425355963</v>
      </c>
      <c r="J90" s="8">
        <f>J57/$L57</f>
        <v>0.56853799842651132</v>
      </c>
      <c r="K90" s="8">
        <f>K57/$L57</f>
        <v>0.10090535731992903</v>
      </c>
      <c r="L90" s="8">
        <f>L57/$L57</f>
        <v>1</v>
      </c>
      <c r="M90" s="24"/>
      <c r="N90" s="24"/>
      <c r="O90" s="24"/>
      <c r="P90" s="24"/>
    </row>
    <row r="91" spans="1:16" x14ac:dyDescent="0.25">
      <c r="A91" s="5" t="s">
        <v>15</v>
      </c>
      <c r="B91" s="5" t="s">
        <v>32</v>
      </c>
      <c r="C91" s="8">
        <f>C58/$L58</f>
        <v>0.24247188464695596</v>
      </c>
      <c r="D91" s="8">
        <f>D58/$L58</f>
        <v>0.50895410171520794</v>
      </c>
      <c r="E91" s="8">
        <f>E58/$L58</f>
        <v>9.4838182450084893E-2</v>
      </c>
      <c r="F91" s="8">
        <f>F58/$L58</f>
        <v>0.10429278184575204</v>
      </c>
      <c r="G91" s="8">
        <f>G58/$L58</f>
        <v>3.6270192939088813E-2</v>
      </c>
      <c r="H91" s="8">
        <f>H58/$L58</f>
        <v>1.3172856402910308E-2</v>
      </c>
      <c r="I91" s="8">
        <f>I58/$L58</f>
        <v>0.34676466649270798</v>
      </c>
      <c r="J91" s="8">
        <f>J58/$L58</f>
        <v>0.54522429465429678</v>
      </c>
      <c r="K91" s="8">
        <f>K58/$L58</f>
        <v>0.10801103885299519</v>
      </c>
      <c r="L91" s="8">
        <f>L58/$L58</f>
        <v>1</v>
      </c>
      <c r="M91" s="24"/>
      <c r="N91" s="24"/>
      <c r="O91" s="24"/>
      <c r="P91" s="24"/>
    </row>
    <row r="92" spans="1:16" x14ac:dyDescent="0.25">
      <c r="A92" s="5" t="s">
        <v>15</v>
      </c>
      <c r="B92" s="5" t="s">
        <v>33</v>
      </c>
      <c r="C92" s="8">
        <f>C59/$L59</f>
        <v>0.23313508380692624</v>
      </c>
      <c r="D92" s="8">
        <f>D59/$L59</f>
        <v>0.51076507163943574</v>
      </c>
      <c r="E92" s="8">
        <f>E59/$L59</f>
        <v>9.3437960593209982E-2</v>
      </c>
      <c r="F92" s="8">
        <f>F59/$L59</f>
        <v>0.10706917963014581</v>
      </c>
      <c r="G92" s="8">
        <f>G59/$L59</f>
        <v>4.2543752374999307E-2</v>
      </c>
      <c r="H92" s="8">
        <f>H59/$L59</f>
        <v>1.3048951955282983E-2</v>
      </c>
      <c r="I92" s="8">
        <f>I59/$L59</f>
        <v>0.34020426343707205</v>
      </c>
      <c r="J92" s="8">
        <f>J59/$L59</f>
        <v>0.55330882401443504</v>
      </c>
      <c r="K92" s="8">
        <f>K59/$L59</f>
        <v>0.10648691254849295</v>
      </c>
      <c r="L92" s="8">
        <f>L59/$L59</f>
        <v>1</v>
      </c>
      <c r="M92" s="24"/>
      <c r="N92" s="24"/>
      <c r="O92" s="24"/>
      <c r="P92" s="24"/>
    </row>
    <row r="93" spans="1:16" x14ac:dyDescent="0.25">
      <c r="A93" s="5" t="s">
        <v>15</v>
      </c>
      <c r="B93" s="5" t="s">
        <v>34</v>
      </c>
      <c r="C93" s="8">
        <f>C60/$L60</f>
        <v>0.2242162951087627</v>
      </c>
      <c r="D93" s="8">
        <f>D60/$L60</f>
        <v>0.52097785598293256</v>
      </c>
      <c r="E93" s="8">
        <f>E60/$L60</f>
        <v>8.875045377594995E-2</v>
      </c>
      <c r="F93" s="8">
        <f>F60/$L60</f>
        <v>0.1129170429615346</v>
      </c>
      <c r="G93" s="8">
        <f>G60/$L60</f>
        <v>4.1743678911388846E-2</v>
      </c>
      <c r="H93" s="8">
        <f>H60/$L60</f>
        <v>1.1394673259431448E-2</v>
      </c>
      <c r="I93" s="8">
        <f>I60/$L60</f>
        <v>0.33713333807029733</v>
      </c>
      <c r="J93" s="8">
        <f>J60/$L60</f>
        <v>0.56272153489432142</v>
      </c>
      <c r="K93" s="8">
        <f>K60/$L60</f>
        <v>0.10014512703538141</v>
      </c>
      <c r="L93" s="8">
        <f>L60/$L60</f>
        <v>1</v>
      </c>
      <c r="M93" s="24"/>
      <c r="N93" s="24"/>
      <c r="O93" s="24"/>
      <c r="P93" s="24"/>
    </row>
    <row r="94" spans="1:16" x14ac:dyDescent="0.25">
      <c r="A94" s="5" t="s">
        <v>15</v>
      </c>
      <c r="B94" s="5" t="s">
        <v>35</v>
      </c>
      <c r="C94" s="8">
        <f>C61/$L61</f>
        <v>0.22485886601413435</v>
      </c>
      <c r="D94" s="8">
        <f>D61/$L61</f>
        <v>0.53562029671709055</v>
      </c>
      <c r="E94" s="8">
        <f>E61/$L61</f>
        <v>8.8388052374719056E-2</v>
      </c>
      <c r="F94" s="8">
        <f>F61/$L61</f>
        <v>9.4674398652073555E-2</v>
      </c>
      <c r="G94" s="8">
        <f>G61/$L61</f>
        <v>4.4527325000588237E-2</v>
      </c>
      <c r="H94" s="8">
        <f>H61/$L61</f>
        <v>1.1931061241394248E-2</v>
      </c>
      <c r="I94" s="8">
        <f>I61/$L61</f>
        <v>0.31953326466620791</v>
      </c>
      <c r="J94" s="8">
        <f>J61/$L61</f>
        <v>0.58014762171767875</v>
      </c>
      <c r="K94" s="8">
        <f>K61/$L61</f>
        <v>0.1003191136161133</v>
      </c>
      <c r="L94" s="8">
        <f>L61/$L61</f>
        <v>1</v>
      </c>
      <c r="M94" s="24"/>
      <c r="N94" s="24"/>
      <c r="O94" s="24"/>
      <c r="P94" s="24"/>
    </row>
    <row r="95" spans="1:16" x14ac:dyDescent="0.25">
      <c r="A95" s="5" t="s">
        <v>15</v>
      </c>
      <c r="B95" s="5" t="s">
        <v>36</v>
      </c>
      <c r="C95" s="8">
        <f>C62/$L62</f>
        <v>0.23226545447397257</v>
      </c>
      <c r="D95" s="8">
        <f>D62/$L62</f>
        <v>0.5089253058171237</v>
      </c>
      <c r="E95" s="8">
        <f>E62/$L62</f>
        <v>9.5834534921852801E-2</v>
      </c>
      <c r="F95" s="8">
        <f>F62/$L62</f>
        <v>0.10931343916735581</v>
      </c>
      <c r="G95" s="8">
        <f>G62/$L62</f>
        <v>4.0306205843839094E-2</v>
      </c>
      <c r="H95" s="8">
        <f>H62/$L62</f>
        <v>1.3355059775855894E-2</v>
      </c>
      <c r="I95" s="8">
        <f>I62/$L62</f>
        <v>0.34157889364132837</v>
      </c>
      <c r="J95" s="8">
        <f>J62/$L62</f>
        <v>0.54923151166096273</v>
      </c>
      <c r="K95" s="8">
        <f>K62/$L62</f>
        <v>0.1091895946977087</v>
      </c>
      <c r="L95" s="8">
        <f>L62/$L62</f>
        <v>1</v>
      </c>
      <c r="M95" s="24"/>
      <c r="N95" s="24"/>
      <c r="O95" s="24"/>
      <c r="P95" s="24"/>
    </row>
    <row r="96" spans="1:16" x14ac:dyDescent="0.25">
      <c r="A96" s="5" t="s">
        <v>15</v>
      </c>
      <c r="B96" s="5" t="s">
        <v>37</v>
      </c>
      <c r="C96" s="8">
        <f>C63/$L63</f>
        <v>0.22847315883136177</v>
      </c>
      <c r="D96" s="8">
        <f>D63/$L63</f>
        <v>0.50202226625416413</v>
      </c>
      <c r="E96" s="8">
        <f>E63/$L63</f>
        <v>9.6952712484341869E-2</v>
      </c>
      <c r="F96" s="8">
        <f>F63/$L63</f>
        <v>0.11708121000550879</v>
      </c>
      <c r="G96" s="8">
        <f>G63/$L63</f>
        <v>4.3373294308528161E-2</v>
      </c>
      <c r="H96" s="8">
        <f>H63/$L63</f>
        <v>1.2097358116095266E-2</v>
      </c>
      <c r="I96" s="8">
        <f>I63/$L63</f>
        <v>0.34555436883687057</v>
      </c>
      <c r="J96" s="8">
        <f>J63/$L63</f>
        <v>0.54539556056269234</v>
      </c>
      <c r="K96" s="8">
        <f>K63/$L63</f>
        <v>0.10905007060043714</v>
      </c>
      <c r="L96" s="8">
        <f>L63/$L63</f>
        <v>1</v>
      </c>
      <c r="M96" s="24"/>
      <c r="N96" s="24"/>
      <c r="O96" s="24"/>
      <c r="P96" s="24"/>
    </row>
    <row r="97" spans="1:23" x14ac:dyDescent="0.25">
      <c r="A97" s="5" t="s">
        <v>15</v>
      </c>
      <c r="B97" s="5" t="s">
        <v>38</v>
      </c>
      <c r="C97" s="8">
        <f>C64/$L64</f>
        <v>0.2192127996741331</v>
      </c>
      <c r="D97" s="8">
        <f>D64/$L64</f>
        <v>0.52900707900436916</v>
      </c>
      <c r="E97" s="8">
        <f>E64/$L64</f>
        <v>8.9069778930383495E-2</v>
      </c>
      <c r="F97" s="8">
        <f>F64/$L64</f>
        <v>0.10543427602410221</v>
      </c>
      <c r="G97" s="8">
        <f>G64/$L64</f>
        <v>4.5301902029813872E-2</v>
      </c>
      <c r="H97" s="8">
        <f>H64/$L64</f>
        <v>1.1974164337198138E-2</v>
      </c>
      <c r="I97" s="8">
        <f>I64/$L64</f>
        <v>0.32464707569823531</v>
      </c>
      <c r="J97" s="8">
        <f>J64/$L64</f>
        <v>0.57430898103418304</v>
      </c>
      <c r="K97" s="8">
        <f>K64/$L64</f>
        <v>0.10104394326758163</v>
      </c>
      <c r="L97" s="8">
        <f>L64/$L64</f>
        <v>1</v>
      </c>
      <c r="M97" s="24"/>
      <c r="N97" s="24"/>
      <c r="O97" s="24"/>
      <c r="P97" s="24"/>
    </row>
    <row r="98" spans="1:23" x14ac:dyDescent="0.25">
      <c r="A98" s="5" t="s">
        <v>15</v>
      </c>
      <c r="B98" s="5" t="s">
        <v>39</v>
      </c>
      <c r="C98" s="8">
        <f>C65/$L65</f>
        <v>0.21635500667648833</v>
      </c>
      <c r="D98" s="8">
        <f>D65/$L65</f>
        <v>0.52584431028548806</v>
      </c>
      <c r="E98" s="8">
        <f>E65/$L65</f>
        <v>9.0639768109884861E-2</v>
      </c>
      <c r="F98" s="8">
        <f>F65/$L65</f>
        <v>0.10695376151316466</v>
      </c>
      <c r="G98" s="8">
        <f>G65/$L65</f>
        <v>4.6836681283131329E-2</v>
      </c>
      <c r="H98" s="8">
        <f>H65/$L65</f>
        <v>1.3370472131842644E-2</v>
      </c>
      <c r="I98" s="8">
        <f>I65/$L65</f>
        <v>0.32330876818965298</v>
      </c>
      <c r="J98" s="8">
        <f>J65/$L65</f>
        <v>0.5726809915686194</v>
      </c>
      <c r="K98" s="8">
        <f>K65/$L65</f>
        <v>0.1040102402417275</v>
      </c>
      <c r="L98" s="8">
        <f>L65/$L65</f>
        <v>1</v>
      </c>
      <c r="M98" s="24"/>
      <c r="N98" s="24"/>
      <c r="O98" s="24"/>
      <c r="P98" s="24"/>
    </row>
    <row r="99" spans="1:23" x14ac:dyDescent="0.25">
      <c r="A99" s="5" t="s">
        <v>15</v>
      </c>
      <c r="B99" s="5" t="s">
        <v>40</v>
      </c>
      <c r="C99" s="8">
        <f>C66/$L66</f>
        <v>0.22819752074668703</v>
      </c>
      <c r="D99" s="8">
        <f>D66/$L66</f>
        <v>0.50356539454103011</v>
      </c>
      <c r="E99" s="8">
        <f>E66/$L66</f>
        <v>9.8142578930480937E-2</v>
      </c>
      <c r="F99" s="8">
        <f>F66/$L66</f>
        <v>0.11709494741264589</v>
      </c>
      <c r="G99" s="8">
        <f>G66/$L66</f>
        <v>4.0113598576201108E-2</v>
      </c>
      <c r="H99" s="8">
        <f>H66/$L66</f>
        <v>1.2885959792954994E-2</v>
      </c>
      <c r="I99" s="8">
        <f>I66/$L66</f>
        <v>0.3452924681593329</v>
      </c>
      <c r="J99" s="8">
        <f>J66/$L66</f>
        <v>0.54367899311723122</v>
      </c>
      <c r="K99" s="8">
        <f>K66/$L66</f>
        <v>0.11102853872343593</v>
      </c>
      <c r="L99" s="8">
        <f>L66/$L66</f>
        <v>1</v>
      </c>
      <c r="M99" s="24"/>
      <c r="N99" s="24"/>
      <c r="O99" s="24"/>
      <c r="P99" s="24"/>
    </row>
    <row r="100" spans="1:23" x14ac:dyDescent="0.25">
      <c r="A100" s="5" t="s">
        <v>15</v>
      </c>
      <c r="B100" s="5" t="s">
        <v>41</v>
      </c>
      <c r="C100" s="8">
        <f>C67/$L67</f>
        <v>0.22096158025464507</v>
      </c>
      <c r="D100" s="8">
        <f>D67/$L67</f>
        <v>0.49774906218546922</v>
      </c>
      <c r="E100" s="8">
        <f>E67/$L67</f>
        <v>9.9294749085968234E-2</v>
      </c>
      <c r="F100" s="8">
        <f>F67/$L67</f>
        <v>0.1169292031303998</v>
      </c>
      <c r="G100" s="8">
        <f>G67/$L67</f>
        <v>5.0830432461077428E-2</v>
      </c>
      <c r="H100" s="8">
        <f>H67/$L67</f>
        <v>1.4234972882440314E-2</v>
      </c>
      <c r="I100" s="8">
        <f>I67/$L67</f>
        <v>0.33789078338504486</v>
      </c>
      <c r="J100" s="8">
        <f>J67/$L67</f>
        <v>0.54857949464654665</v>
      </c>
      <c r="K100" s="8">
        <f>K67/$L67</f>
        <v>0.11352972196840855</v>
      </c>
      <c r="L100" s="8">
        <f>L67/$L67</f>
        <v>1</v>
      </c>
      <c r="M100" s="24"/>
      <c r="N100" s="24"/>
      <c r="O100" s="24"/>
      <c r="P100" s="24"/>
    </row>
    <row r="101" spans="1:23" x14ac:dyDescent="0.25">
      <c r="A101" s="5" t="s">
        <v>15</v>
      </c>
      <c r="B101" s="5" t="s">
        <v>42</v>
      </c>
      <c r="C101" s="8">
        <f>C68/$L68</f>
        <v>0.20792565402151147</v>
      </c>
      <c r="D101" s="8">
        <f>D68/$L68</f>
        <v>0.52506305780320439</v>
      </c>
      <c r="E101" s="8">
        <f>E68/$L68</f>
        <v>9.0155967850695004E-2</v>
      </c>
      <c r="F101" s="8">
        <f>F68/$L68</f>
        <v>0.11298947386920201</v>
      </c>
      <c r="G101" s="8">
        <f>G68/$L68</f>
        <v>5.1486444653145738E-2</v>
      </c>
      <c r="H101" s="8">
        <f>H68/$L68</f>
        <v>1.2379401802241346E-2</v>
      </c>
      <c r="I101" s="8">
        <f>I68/$L68</f>
        <v>0.32091512789071353</v>
      </c>
      <c r="J101" s="8">
        <f>J68/$L68</f>
        <v>0.57654950245635017</v>
      </c>
      <c r="K101" s="8">
        <f>K68/$L68</f>
        <v>0.10253536965293635</v>
      </c>
      <c r="L101" s="8">
        <f>L68/$L68</f>
        <v>1</v>
      </c>
      <c r="M101" s="24"/>
      <c r="N101" s="24"/>
      <c r="O101" s="24"/>
      <c r="P101" s="24"/>
    </row>
    <row r="102" spans="1:23" x14ac:dyDescent="0.25">
      <c r="A102" s="5" t="s">
        <v>15</v>
      </c>
      <c r="B102" s="5" t="s">
        <v>43</v>
      </c>
      <c r="C102" s="8">
        <f>C69/$L69</f>
        <v>0.19739282558809995</v>
      </c>
      <c r="D102" s="8">
        <f>D69/$L69</f>
        <v>0.54034398385406146</v>
      </c>
      <c r="E102" s="8">
        <f>E69/$L69</f>
        <v>8.827502144704838E-2</v>
      </c>
      <c r="F102" s="8">
        <f>F69/$L69</f>
        <v>0.11228343627384288</v>
      </c>
      <c r="G102" s="8">
        <f>G69/$L69</f>
        <v>4.8420440706241491E-2</v>
      </c>
      <c r="H102" s="8">
        <f>H69/$L69</f>
        <v>1.3284292130705838E-2</v>
      </c>
      <c r="I102" s="8">
        <f>I69/$L69</f>
        <v>0.3096762618619428</v>
      </c>
      <c r="J102" s="8">
        <f>J69/$L69</f>
        <v>0.58876442456030298</v>
      </c>
      <c r="K102" s="8">
        <f>K69/$L69</f>
        <v>0.1015593135777542</v>
      </c>
      <c r="L102" s="8">
        <f>L69/$L69</f>
        <v>1</v>
      </c>
    </row>
    <row r="103" spans="1:23" x14ac:dyDescent="0.25">
      <c r="A103" s="5" t="s">
        <v>15</v>
      </c>
      <c r="B103" s="5" t="s">
        <v>44</v>
      </c>
      <c r="C103" s="8">
        <f>C70/$L70</f>
        <v>0.20843044010523243</v>
      </c>
      <c r="D103" s="8">
        <f>D70/$L70</f>
        <v>0.52998490894247796</v>
      </c>
      <c r="E103" s="8">
        <f>E70/$L70</f>
        <v>9.0706558277203586E-2</v>
      </c>
      <c r="F103" s="8">
        <f>F70/$L70</f>
        <v>0.11179020165723987</v>
      </c>
      <c r="G103" s="8">
        <f>G70/$L70</f>
        <v>4.6126313728870813E-2</v>
      </c>
      <c r="H103" s="8">
        <f>H70/$L70</f>
        <v>1.2961577288975398E-2</v>
      </c>
      <c r="I103" s="8">
        <f>I70/$L70</f>
        <v>0.32022064176247228</v>
      </c>
      <c r="J103" s="8">
        <f>J70/$L70</f>
        <v>0.57611122267134873</v>
      </c>
      <c r="K103" s="8">
        <f>K70/$L70</f>
        <v>0.10366813556617899</v>
      </c>
      <c r="L103" s="8">
        <f>L70/$L70</f>
        <v>1</v>
      </c>
      <c r="W103" s="24"/>
    </row>
    <row r="104" spans="1:23" x14ac:dyDescent="0.25">
      <c r="A104" s="5" t="s">
        <v>15</v>
      </c>
      <c r="B104" s="5" t="s">
        <v>48</v>
      </c>
      <c r="C104" s="8">
        <f>C71/$L71</f>
        <v>0.19313030078792656</v>
      </c>
      <c r="D104" s="8">
        <f>D71/$L71</f>
        <v>0.53029868952064518</v>
      </c>
      <c r="E104" s="8">
        <f>E71/$L71</f>
        <v>9.4994840629534547E-2</v>
      </c>
      <c r="F104" s="8">
        <f>F71/$L71</f>
        <v>0.11461052382810404</v>
      </c>
      <c r="G104" s="8">
        <f>G71/$L71</f>
        <v>5.1937776557123602E-2</v>
      </c>
      <c r="H104" s="8">
        <f>H71/$L71</f>
        <v>1.5027868676665957E-2</v>
      </c>
      <c r="I104" s="8">
        <f>I71/$L71</f>
        <v>0.30774082461603058</v>
      </c>
      <c r="J104" s="8">
        <f>J71/$L71</f>
        <v>0.5822364660777688</v>
      </c>
      <c r="K104" s="8">
        <f>K71/$L71</f>
        <v>0.11002270930620049</v>
      </c>
      <c r="L104" s="8">
        <f>L71/$L71</f>
        <v>1</v>
      </c>
      <c r="W104" s="24"/>
    </row>
    <row r="105" spans="1:23" x14ac:dyDescent="0.25">
      <c r="A105" s="5" t="s">
        <v>15</v>
      </c>
      <c r="B105" s="5" t="s">
        <v>49</v>
      </c>
      <c r="C105" s="8">
        <f>C72/$L72</f>
        <v>0.18261781906748445</v>
      </c>
      <c r="D105" s="8">
        <f>D72/$L72</f>
        <v>0.54317192433069983</v>
      </c>
      <c r="E105" s="8">
        <f>E72/$L72</f>
        <v>8.5959141382688189E-2</v>
      </c>
      <c r="F105" s="8">
        <f>F72/$L72</f>
        <v>0.11838377180751397</v>
      </c>
      <c r="G105" s="8">
        <f>G72/$L72</f>
        <v>5.6868693760464814E-2</v>
      </c>
      <c r="H105" s="8">
        <f>H72/$L72</f>
        <v>1.2998649651148709E-2</v>
      </c>
      <c r="I105" s="8">
        <f>I72/$L72</f>
        <v>0.30100159087499845</v>
      </c>
      <c r="J105" s="8">
        <f>J72/$L72</f>
        <v>0.6000406180911646</v>
      </c>
      <c r="K105" s="8">
        <f>K72/$L72</f>
        <v>9.8957791033836895E-2</v>
      </c>
      <c r="L105" s="8">
        <f>L72/$L72</f>
        <v>1</v>
      </c>
      <c r="W105" s="24"/>
    </row>
    <row r="106" spans="1:23" x14ac:dyDescent="0.25">
      <c r="A106" s="9" t="s">
        <v>15</v>
      </c>
      <c r="B106" s="9" t="s">
        <v>51</v>
      </c>
      <c r="C106" s="19">
        <f>C73/$L73</f>
        <v>0.18741291013101596</v>
      </c>
      <c r="D106" s="19">
        <f>D73/$L73</f>
        <v>0.53730001559991913</v>
      </c>
      <c r="E106" s="19">
        <f>E73/$L73</f>
        <v>9.0080623052145911E-2</v>
      </c>
      <c r="F106" s="19">
        <f>F73/$L73</f>
        <v>0.11666266844222829</v>
      </c>
      <c r="G106" s="19">
        <f>G73/$L73</f>
        <v>5.4619539122623399E-2</v>
      </c>
      <c r="H106" s="19">
        <f>H73/$L73</f>
        <v>1.3924243652067143E-2</v>
      </c>
      <c r="I106" s="19">
        <f>I73/$L73</f>
        <v>0.30407557857324424</v>
      </c>
      <c r="J106" s="19">
        <f>J73/$L73</f>
        <v>0.59191955472254254</v>
      </c>
      <c r="K106" s="19">
        <f>K73/$L73</f>
        <v>0.10400486670421305</v>
      </c>
      <c r="L106" s="19">
        <f>L73/$L73</f>
        <v>1</v>
      </c>
      <c r="W106" s="24"/>
    </row>
    <row r="107" spans="1:23" ht="15.6" x14ac:dyDescent="0.3">
      <c r="A107" s="10"/>
      <c r="B107" s="10"/>
      <c r="C107" s="11"/>
      <c r="D107" s="11"/>
      <c r="E107" s="11"/>
      <c r="F107" s="11"/>
      <c r="G107" s="11"/>
      <c r="H107" s="11"/>
      <c r="I107" s="11"/>
      <c r="J107" s="11"/>
      <c r="K107" s="11"/>
      <c r="L107" s="12"/>
    </row>
    <row r="108" spans="1:23" ht="15.6" x14ac:dyDescent="0.3">
      <c r="A108" s="2" t="s">
        <v>2</v>
      </c>
      <c r="B108" s="2" t="s">
        <v>3</v>
      </c>
      <c r="C108" s="3" t="s">
        <v>4</v>
      </c>
      <c r="D108" s="3" t="s">
        <v>5</v>
      </c>
      <c r="E108" s="3" t="s">
        <v>6</v>
      </c>
      <c r="F108" s="3" t="s">
        <v>7</v>
      </c>
      <c r="G108" s="3" t="s">
        <v>8</v>
      </c>
      <c r="H108" s="3" t="s">
        <v>9</v>
      </c>
      <c r="I108" s="4" t="s">
        <v>10</v>
      </c>
      <c r="J108" s="4" t="s">
        <v>11</v>
      </c>
      <c r="K108" s="4" t="s">
        <v>12</v>
      </c>
      <c r="L108" s="4" t="s">
        <v>13</v>
      </c>
    </row>
    <row r="109" spans="1:23" x14ac:dyDescent="0.25">
      <c r="A109" s="6" t="s">
        <v>50</v>
      </c>
      <c r="B109" s="6" t="s">
        <v>21</v>
      </c>
      <c r="C109" s="21">
        <f>C80-C76</f>
        <v>2.7885313681136892E-3</v>
      </c>
      <c r="D109" s="21">
        <f t="shared" ref="D109:L109" si="26">D80-D76</f>
        <v>-3.6612232895990582E-3</v>
      </c>
      <c r="E109" s="21">
        <f t="shared" si="26"/>
        <v>-6.810939142261746E-4</v>
      </c>
      <c r="F109" s="21">
        <f t="shared" si="26"/>
        <v>-1.7684400294890601E-3</v>
      </c>
      <c r="G109" s="21">
        <f t="shared" si="26"/>
        <v>3.2842325385394888E-3</v>
      </c>
      <c r="H109" s="21">
        <f t="shared" si="26"/>
        <v>3.7993326661151308E-5</v>
      </c>
      <c r="I109" s="21">
        <f t="shared" si="26"/>
        <v>1.0200913386246291E-3</v>
      </c>
      <c r="J109" s="21">
        <f t="shared" si="26"/>
        <v>-3.7699075105956936E-4</v>
      </c>
      <c r="K109" s="21">
        <f t="shared" si="26"/>
        <v>-6.4310058756503197E-4</v>
      </c>
      <c r="L109" s="21">
        <f t="shared" si="26"/>
        <v>0</v>
      </c>
    </row>
    <row r="110" spans="1:23" x14ac:dyDescent="0.25">
      <c r="A110" s="6" t="s">
        <v>50</v>
      </c>
      <c r="B110" s="6" t="s">
        <v>22</v>
      </c>
      <c r="C110" s="8">
        <f t="shared" ref="C110:L110" si="27">C81-C77</f>
        <v>-1.168373210133411E-2</v>
      </c>
      <c r="D110" s="8">
        <f t="shared" si="27"/>
        <v>9.9777263478533218E-3</v>
      </c>
      <c r="E110" s="8">
        <f t="shared" si="27"/>
        <v>2.8393422874723323E-3</v>
      </c>
      <c r="F110" s="8">
        <f t="shared" si="27"/>
        <v>-3.9248842533312622E-5</v>
      </c>
      <c r="G110" s="8">
        <f t="shared" si="27"/>
        <v>-2.0531620033393573E-3</v>
      </c>
      <c r="H110" s="8">
        <f t="shared" si="27"/>
        <v>9.590743118811397E-4</v>
      </c>
      <c r="I110" s="8">
        <f t="shared" si="27"/>
        <v>-1.1722980943867423E-2</v>
      </c>
      <c r="J110" s="8">
        <f t="shared" si="27"/>
        <v>7.9245643445140512E-3</v>
      </c>
      <c r="K110" s="8">
        <f t="shared" si="27"/>
        <v>3.7984165993534824E-3</v>
      </c>
      <c r="L110" s="8">
        <f t="shared" si="27"/>
        <v>0</v>
      </c>
    </row>
    <row r="111" spans="1:23" x14ac:dyDescent="0.25">
      <c r="A111" s="6" t="s">
        <v>50</v>
      </c>
      <c r="B111" s="6" t="s">
        <v>23</v>
      </c>
      <c r="C111" s="8">
        <f t="shared" ref="C111:L111" si="28">C82-C78</f>
        <v>-9.3325935581939357E-4</v>
      </c>
      <c r="D111" s="8">
        <f t="shared" si="28"/>
        <v>7.1398081864180174E-3</v>
      </c>
      <c r="E111" s="8">
        <f t="shared" si="28"/>
        <v>1.2119804567766734E-3</v>
      </c>
      <c r="F111" s="8">
        <f t="shared" si="28"/>
        <v>-9.3897150253820089E-3</v>
      </c>
      <c r="G111" s="8">
        <f t="shared" si="28"/>
        <v>2.1453099132800781E-3</v>
      </c>
      <c r="H111" s="8">
        <f t="shared" si="28"/>
        <v>-1.7412417527344626E-4</v>
      </c>
      <c r="I111" s="8">
        <f t="shared" si="28"/>
        <v>-1.0322974381201444E-2</v>
      </c>
      <c r="J111" s="8">
        <f t="shared" si="28"/>
        <v>9.2851180996981197E-3</v>
      </c>
      <c r="K111" s="8">
        <f t="shared" si="28"/>
        <v>1.0378562815032133E-3</v>
      </c>
      <c r="L111" s="8">
        <f t="shared" si="28"/>
        <v>0</v>
      </c>
    </row>
    <row r="112" spans="1:23" x14ac:dyDescent="0.25">
      <c r="A112" s="5" t="s">
        <v>50</v>
      </c>
      <c r="B112" s="5" t="s">
        <v>24</v>
      </c>
      <c r="C112" s="8">
        <f t="shared" ref="C112:L112" si="29">C83-C79</f>
        <v>-1.1274476118526222E-2</v>
      </c>
      <c r="D112" s="8">
        <f t="shared" si="29"/>
        <v>-1.7788223613901533E-4</v>
      </c>
      <c r="E112" s="8">
        <f t="shared" si="29"/>
        <v>-1.1134063036554315E-3</v>
      </c>
      <c r="F112" s="8">
        <f t="shared" si="29"/>
        <v>9.2271944314106652E-3</v>
      </c>
      <c r="G112" s="8">
        <f t="shared" si="29"/>
        <v>4.1549273052461262E-3</v>
      </c>
      <c r="H112" s="8">
        <f t="shared" si="29"/>
        <v>-8.1635707833621098E-4</v>
      </c>
      <c r="I112" s="8">
        <f t="shared" si="29"/>
        <v>-2.047281687115543E-3</v>
      </c>
      <c r="J112" s="8">
        <f t="shared" si="29"/>
        <v>3.9770450691071213E-3</v>
      </c>
      <c r="K112" s="8">
        <f t="shared" si="29"/>
        <v>-1.9297633819916338E-3</v>
      </c>
      <c r="L112" s="8">
        <f t="shared" si="29"/>
        <v>0</v>
      </c>
    </row>
    <row r="113" spans="1:12" x14ac:dyDescent="0.25">
      <c r="A113" s="6" t="s">
        <v>50</v>
      </c>
      <c r="B113" s="5" t="s">
        <v>25</v>
      </c>
      <c r="C113" s="8">
        <f t="shared" ref="C113:L113" si="30">C84-C80</f>
        <v>-1.0354159114721539E-2</v>
      </c>
      <c r="D113" s="8">
        <f t="shared" si="30"/>
        <v>1.6888800526453751E-2</v>
      </c>
      <c r="E113" s="8">
        <f t="shared" si="30"/>
        <v>-5.807927026383608E-4</v>
      </c>
      <c r="F113" s="8">
        <f t="shared" si="30"/>
        <v>-7.2020107394350497E-3</v>
      </c>
      <c r="G113" s="8">
        <f t="shared" si="30"/>
        <v>1.420829697608126E-3</v>
      </c>
      <c r="H113" s="8">
        <f t="shared" si="30"/>
        <v>-1.7266766726692188E-4</v>
      </c>
      <c r="I113" s="8">
        <f t="shared" si="30"/>
        <v>-1.7556169854156534E-2</v>
      </c>
      <c r="J113" s="8">
        <f t="shared" si="30"/>
        <v>1.8309630224061846E-2</v>
      </c>
      <c r="K113" s="8">
        <f t="shared" si="30"/>
        <v>-7.5346036990528442E-4</v>
      </c>
      <c r="L113" s="8">
        <f t="shared" si="30"/>
        <v>0</v>
      </c>
    </row>
    <row r="114" spans="1:12" x14ac:dyDescent="0.25">
      <c r="A114" s="5" t="s">
        <v>50</v>
      </c>
      <c r="B114" s="5" t="s">
        <v>26</v>
      </c>
      <c r="C114" s="8">
        <f t="shared" ref="C114:L114" si="31">C85-C81</f>
        <v>-1.0241047543384091E-2</v>
      </c>
      <c r="D114" s="8">
        <f t="shared" si="31"/>
        <v>-5.8890926042144409E-3</v>
      </c>
      <c r="E114" s="8">
        <f t="shared" si="31"/>
        <v>6.8569564853510068E-4</v>
      </c>
      <c r="F114" s="8">
        <f t="shared" si="31"/>
        <v>7.540122779162578E-3</v>
      </c>
      <c r="G114" s="8">
        <f t="shared" si="31"/>
        <v>7.9175223417727487E-3</v>
      </c>
      <c r="H114" s="8">
        <f t="shared" si="31"/>
        <v>-1.3200621871932092E-5</v>
      </c>
      <c r="I114" s="8">
        <f t="shared" si="31"/>
        <v>-2.7009247642215128E-3</v>
      </c>
      <c r="J114" s="8">
        <f t="shared" si="31"/>
        <v>2.028429737558235E-3</v>
      </c>
      <c r="K114" s="8">
        <f t="shared" si="31"/>
        <v>6.7249502666316685E-4</v>
      </c>
      <c r="L114" s="8">
        <f t="shared" si="31"/>
        <v>0</v>
      </c>
    </row>
    <row r="115" spans="1:12" x14ac:dyDescent="0.25">
      <c r="A115" s="5" t="s">
        <v>50</v>
      </c>
      <c r="B115" s="5" t="s">
        <v>27</v>
      </c>
      <c r="C115" s="8">
        <f t="shared" ref="C115:L115" si="32">C86-C82</f>
        <v>-1.7526316938598602E-2</v>
      </c>
      <c r="D115" s="8">
        <f t="shared" si="32"/>
        <v>-2.8535963770398576E-3</v>
      </c>
      <c r="E115" s="8">
        <f t="shared" si="32"/>
        <v>1.3556735897701233E-3</v>
      </c>
      <c r="F115" s="8">
        <f t="shared" si="32"/>
        <v>1.2632969906208324E-2</v>
      </c>
      <c r="G115" s="8">
        <f t="shared" si="32"/>
        <v>6.1596923892139055E-3</v>
      </c>
      <c r="H115" s="8">
        <f t="shared" si="32"/>
        <v>2.3157743044613203E-4</v>
      </c>
      <c r="I115" s="8">
        <f t="shared" si="32"/>
        <v>-4.893347032390305E-3</v>
      </c>
      <c r="J115" s="8">
        <f t="shared" si="32"/>
        <v>3.3060960121741312E-3</v>
      </c>
      <c r="K115" s="8">
        <f t="shared" si="32"/>
        <v>1.5872510202162571E-3</v>
      </c>
      <c r="L115" s="8">
        <f t="shared" si="32"/>
        <v>0</v>
      </c>
    </row>
    <row r="116" spans="1:12" x14ac:dyDescent="0.25">
      <c r="A116" s="5" t="s">
        <v>50</v>
      </c>
      <c r="B116" s="5" t="s">
        <v>28</v>
      </c>
      <c r="C116" s="8">
        <f t="shared" ref="C116:L116" si="33">C87-C83</f>
        <v>-7.6385703553852324E-3</v>
      </c>
      <c r="D116" s="8">
        <f t="shared" si="33"/>
        <v>3.7390969643910088E-3</v>
      </c>
      <c r="E116" s="8">
        <f t="shared" si="33"/>
        <v>2.3683632613410582E-3</v>
      </c>
      <c r="F116" s="8">
        <f t="shared" si="33"/>
        <v>-2.5048742457987744E-3</v>
      </c>
      <c r="G116" s="8">
        <f t="shared" si="33"/>
        <v>3.390412408486209E-3</v>
      </c>
      <c r="H116" s="8">
        <f t="shared" si="33"/>
        <v>6.4557196696599789E-4</v>
      </c>
      <c r="I116" s="8">
        <f t="shared" si="33"/>
        <v>-1.0143444601183993E-2</v>
      </c>
      <c r="J116" s="8">
        <f t="shared" si="33"/>
        <v>7.1295093728772629E-3</v>
      </c>
      <c r="K116" s="8">
        <f t="shared" si="33"/>
        <v>3.0139352283070353E-3</v>
      </c>
      <c r="L116" s="8">
        <f t="shared" si="33"/>
        <v>0</v>
      </c>
    </row>
    <row r="117" spans="1:12" x14ac:dyDescent="0.25">
      <c r="A117" s="5" t="s">
        <v>50</v>
      </c>
      <c r="B117" s="5" t="s">
        <v>29</v>
      </c>
      <c r="C117" s="8">
        <f t="shared" ref="C117:L117" si="34">C88-C84</f>
        <v>-1.3715756780678212E-2</v>
      </c>
      <c r="D117" s="8">
        <f t="shared" si="34"/>
        <v>-8.5006313332067762E-3</v>
      </c>
      <c r="E117" s="8">
        <f t="shared" si="34"/>
        <v>3.359642502705304E-3</v>
      </c>
      <c r="F117" s="8">
        <f t="shared" si="34"/>
        <v>8.1478684024146597E-3</v>
      </c>
      <c r="G117" s="8">
        <f t="shared" si="34"/>
        <v>1.0057815877589936E-2</v>
      </c>
      <c r="H117" s="8">
        <f t="shared" si="34"/>
        <v>6.5106133117522752E-4</v>
      </c>
      <c r="I117" s="8">
        <f t="shared" si="34"/>
        <v>-5.5678883782636079E-3</v>
      </c>
      <c r="J117" s="8">
        <f t="shared" si="34"/>
        <v>1.5571845443832499E-3</v>
      </c>
      <c r="K117" s="8">
        <f t="shared" si="34"/>
        <v>4.0107038338805523E-3</v>
      </c>
      <c r="L117" s="8">
        <f t="shared" si="34"/>
        <v>0</v>
      </c>
    </row>
    <row r="118" spans="1:12" x14ac:dyDescent="0.25">
      <c r="A118" s="5" t="s">
        <v>50</v>
      </c>
      <c r="B118" s="5" t="s">
        <v>30</v>
      </c>
      <c r="C118" s="8">
        <f t="shared" ref="C118:L118" si="35">C89-C85</f>
        <v>-6.8688311458257323E-3</v>
      </c>
      <c r="D118" s="8">
        <f t="shared" si="35"/>
        <v>2.1238079083091277E-3</v>
      </c>
      <c r="E118" s="8">
        <f t="shared" si="35"/>
        <v>-4.407515401916029E-4</v>
      </c>
      <c r="F118" s="8">
        <f t="shared" si="35"/>
        <v>1.9342645051032004E-4</v>
      </c>
      <c r="G118" s="8">
        <f t="shared" si="35"/>
        <v>3.3337505808603146E-3</v>
      </c>
      <c r="H118" s="8">
        <f t="shared" si="35"/>
        <v>1.6585977463376093E-3</v>
      </c>
      <c r="I118" s="8">
        <f t="shared" si="35"/>
        <v>-6.6754046953154123E-3</v>
      </c>
      <c r="J118" s="8">
        <f t="shared" si="35"/>
        <v>5.4575584891694007E-3</v>
      </c>
      <c r="K118" s="8">
        <f t="shared" si="35"/>
        <v>1.2178462061460116E-3</v>
      </c>
      <c r="L118" s="8">
        <f t="shared" si="35"/>
        <v>0</v>
      </c>
    </row>
    <row r="119" spans="1:12" x14ac:dyDescent="0.25">
      <c r="A119" s="5" t="s">
        <v>50</v>
      </c>
      <c r="B119" s="5" t="s">
        <v>31</v>
      </c>
      <c r="C119" s="8">
        <f t="shared" ref="C119:L119" si="36">C90-C86</f>
        <v>-8.2734223579108146E-3</v>
      </c>
      <c r="D119" s="8">
        <f t="shared" si="36"/>
        <v>1.3049276732735371E-2</v>
      </c>
      <c r="E119" s="8">
        <f t="shared" si="36"/>
        <v>-1.3281501467182766E-4</v>
      </c>
      <c r="F119" s="8">
        <f t="shared" si="36"/>
        <v>-6.043649418004865E-3</v>
      </c>
      <c r="G119" s="8">
        <f t="shared" si="36"/>
        <v>2.1231062897462405E-3</v>
      </c>
      <c r="H119" s="8">
        <f t="shared" si="36"/>
        <v>-7.2249623189411978E-4</v>
      </c>
      <c r="I119" s="8">
        <f t="shared" si="36"/>
        <v>-1.431707177591568E-2</v>
      </c>
      <c r="J119" s="8">
        <f t="shared" si="36"/>
        <v>1.5172383022481584E-2</v>
      </c>
      <c r="K119" s="8">
        <f t="shared" si="36"/>
        <v>-8.553112465659457E-4</v>
      </c>
      <c r="L119" s="8">
        <f t="shared" si="36"/>
        <v>0</v>
      </c>
    </row>
    <row r="120" spans="1:12" x14ac:dyDescent="0.25">
      <c r="A120" s="5" t="s">
        <v>50</v>
      </c>
      <c r="B120" s="5" t="s">
        <v>32</v>
      </c>
      <c r="C120" s="8">
        <f t="shared" ref="C120:L120" si="37">C91-C87</f>
        <v>-1.1911117113449887E-2</v>
      </c>
      <c r="D120" s="8">
        <f t="shared" si="37"/>
        <v>-5.2811755513663128E-3</v>
      </c>
      <c r="E120" s="8">
        <f t="shared" si="37"/>
        <v>-8.7343750089269312E-4</v>
      </c>
      <c r="F120" s="8">
        <f t="shared" si="37"/>
        <v>1.0248259482747685E-2</v>
      </c>
      <c r="G120" s="8">
        <f t="shared" si="37"/>
        <v>6.6314495652607768E-3</v>
      </c>
      <c r="H120" s="8">
        <f t="shared" si="37"/>
        <v>1.1860211177003015E-3</v>
      </c>
      <c r="I120" s="8">
        <f t="shared" si="37"/>
        <v>-1.6628576307022302E-3</v>
      </c>
      <c r="J120" s="8">
        <f t="shared" si="37"/>
        <v>1.3502740138944258E-3</v>
      </c>
      <c r="K120" s="8">
        <f t="shared" si="37"/>
        <v>3.1258361680761015E-4</v>
      </c>
      <c r="L120" s="8">
        <f t="shared" si="37"/>
        <v>0</v>
      </c>
    </row>
    <row r="121" spans="1:12" x14ac:dyDescent="0.25">
      <c r="A121" s="5" t="s">
        <v>50</v>
      </c>
      <c r="B121" s="5" t="s">
        <v>33</v>
      </c>
      <c r="C121" s="8">
        <f t="shared" ref="C121:L121" si="38">C92-C88</f>
        <v>-1.5787877840582193E-2</v>
      </c>
      <c r="D121" s="8">
        <f t="shared" si="38"/>
        <v>9.6811021829478205E-3</v>
      </c>
      <c r="E121" s="8">
        <f t="shared" si="38"/>
        <v>-1.1601601747756596E-3</v>
      </c>
      <c r="F121" s="8">
        <f t="shared" si="38"/>
        <v>5.1421254265329036E-3</v>
      </c>
      <c r="G121" s="8">
        <f t="shared" si="38"/>
        <v>2.6804246963765821E-3</v>
      </c>
      <c r="H121" s="8">
        <f t="shared" si="38"/>
        <v>-5.5561429049951795E-4</v>
      </c>
      <c r="I121" s="8">
        <f t="shared" si="38"/>
        <v>-1.0645752414049303E-2</v>
      </c>
      <c r="J121" s="8">
        <f t="shared" si="38"/>
        <v>1.2361526879324347E-2</v>
      </c>
      <c r="K121" s="8">
        <f t="shared" si="38"/>
        <v>-1.7157744652752105E-3</v>
      </c>
      <c r="L121" s="8">
        <f t="shared" si="38"/>
        <v>0</v>
      </c>
    </row>
    <row r="122" spans="1:12" x14ac:dyDescent="0.25">
      <c r="A122" s="5" t="s">
        <v>50</v>
      </c>
      <c r="B122" s="5" t="s">
        <v>34</v>
      </c>
      <c r="C122" s="8">
        <f t="shared" ref="C122:L122" si="39">C93-C89</f>
        <v>-1.4027177002305352E-2</v>
      </c>
      <c r="D122" s="8">
        <f t="shared" si="39"/>
        <v>2.1290216922775773E-3</v>
      </c>
      <c r="E122" s="8">
        <f t="shared" si="39"/>
        <v>4.5337850655795264E-4</v>
      </c>
      <c r="F122" s="8">
        <f t="shared" si="39"/>
        <v>1.0014986768383513E-2</v>
      </c>
      <c r="G122" s="8">
        <f t="shared" si="39"/>
        <v>2.9039637335740998E-3</v>
      </c>
      <c r="H122" s="8">
        <f t="shared" si="39"/>
        <v>-1.4741736984877195E-3</v>
      </c>
      <c r="I122" s="8">
        <f t="shared" si="39"/>
        <v>-4.0121902339217974E-3</v>
      </c>
      <c r="J122" s="8">
        <f t="shared" si="39"/>
        <v>5.0329854258517326E-3</v>
      </c>
      <c r="K122" s="8">
        <f t="shared" si="39"/>
        <v>-1.0207951919297686E-3</v>
      </c>
      <c r="L122" s="8">
        <f t="shared" si="39"/>
        <v>0</v>
      </c>
    </row>
    <row r="123" spans="1:12" x14ac:dyDescent="0.25">
      <c r="A123" s="5" t="s">
        <v>50</v>
      </c>
      <c r="B123" s="5" t="s">
        <v>35</v>
      </c>
      <c r="C123" s="8">
        <f t="shared" ref="C123:L123" si="40">C94-C90</f>
        <v>-1.1941191299601361E-2</v>
      </c>
      <c r="D123" s="8">
        <f t="shared" si="40"/>
        <v>3.4772204066602086E-3</v>
      </c>
      <c r="E123" s="8">
        <f t="shared" si="40"/>
        <v>-1.5653226566906958E-3</v>
      </c>
      <c r="F123" s="8">
        <f t="shared" si="40"/>
        <v>9.17811712249611E-4</v>
      </c>
      <c r="G123" s="8">
        <f t="shared" si="40"/>
        <v>8.1324028845072699E-3</v>
      </c>
      <c r="H123" s="8">
        <f t="shared" si="40"/>
        <v>9.7907895287497292E-4</v>
      </c>
      <c r="I123" s="8">
        <f t="shared" si="40"/>
        <v>-1.1023379587351723E-2</v>
      </c>
      <c r="J123" s="8">
        <f t="shared" si="40"/>
        <v>1.1609623291167437E-2</v>
      </c>
      <c r="K123" s="8">
        <f t="shared" si="40"/>
        <v>-5.862437038157281E-4</v>
      </c>
      <c r="L123" s="8">
        <f t="shared" si="40"/>
        <v>0</v>
      </c>
    </row>
    <row r="124" spans="1:12" x14ac:dyDescent="0.25">
      <c r="A124" s="5" t="s">
        <v>50</v>
      </c>
      <c r="B124" s="5" t="s">
        <v>36</v>
      </c>
      <c r="C124" s="8">
        <f t="shared" ref="C124:L124" si="41">C95-C91</f>
        <v>-1.0206430172983394E-2</v>
      </c>
      <c r="D124" s="8">
        <f t="shared" si="41"/>
        <v>-2.8795898084243987E-5</v>
      </c>
      <c r="E124" s="8">
        <f t="shared" si="41"/>
        <v>9.9635247176790842E-4</v>
      </c>
      <c r="F124" s="8">
        <f t="shared" si="41"/>
        <v>5.0206573216037692E-3</v>
      </c>
      <c r="G124" s="8">
        <f t="shared" si="41"/>
        <v>4.0360129047502802E-3</v>
      </c>
      <c r="H124" s="8">
        <f t="shared" si="41"/>
        <v>1.8220337294558644E-4</v>
      </c>
      <c r="I124" s="8">
        <f t="shared" si="41"/>
        <v>-5.1857728513796109E-3</v>
      </c>
      <c r="J124" s="8">
        <f t="shared" si="41"/>
        <v>4.0072170066659529E-3</v>
      </c>
      <c r="K124" s="8">
        <f t="shared" si="41"/>
        <v>1.1785558447135053E-3</v>
      </c>
      <c r="L124" s="8">
        <f t="shared" si="41"/>
        <v>0</v>
      </c>
    </row>
    <row r="125" spans="1:12" x14ac:dyDescent="0.25">
      <c r="A125" s="5" t="s">
        <v>50</v>
      </c>
      <c r="B125" s="5" t="s">
        <v>37</v>
      </c>
      <c r="C125" s="8">
        <f t="shared" ref="C125:L125" si="42">C96-C92</f>
        <v>-4.6619249755644743E-3</v>
      </c>
      <c r="D125" s="8">
        <f t="shared" si="42"/>
        <v>-8.7428053852716126E-3</v>
      </c>
      <c r="E125" s="8">
        <f t="shared" si="42"/>
        <v>3.514751891131887E-3</v>
      </c>
      <c r="F125" s="8">
        <f t="shared" si="42"/>
        <v>1.0012030375362982E-2</v>
      </c>
      <c r="G125" s="8">
        <f t="shared" si="42"/>
        <v>8.2954193352885452E-4</v>
      </c>
      <c r="H125" s="8">
        <f t="shared" si="42"/>
        <v>-9.5159383918771642E-4</v>
      </c>
      <c r="I125" s="8">
        <f t="shared" si="42"/>
        <v>5.3501053997985215E-3</v>
      </c>
      <c r="J125" s="8">
        <f t="shared" si="42"/>
        <v>-7.9132634517427025E-3</v>
      </c>
      <c r="K125" s="8">
        <f t="shared" si="42"/>
        <v>2.5631580519441949E-3</v>
      </c>
      <c r="L125" s="8">
        <f t="shared" si="42"/>
        <v>0</v>
      </c>
    </row>
    <row r="126" spans="1:12" x14ac:dyDescent="0.25">
      <c r="A126" s="5" t="s">
        <v>50</v>
      </c>
      <c r="B126" s="5" t="s">
        <v>38</v>
      </c>
      <c r="C126" s="8">
        <f t="shared" ref="C126:L126" si="43">C97-C93</f>
        <v>-5.0034954346296068E-3</v>
      </c>
      <c r="D126" s="8">
        <f t="shared" si="43"/>
        <v>8.0292230214366045E-3</v>
      </c>
      <c r="E126" s="8">
        <f t="shared" si="43"/>
        <v>3.1932515443354459E-4</v>
      </c>
      <c r="F126" s="8">
        <f t="shared" si="43"/>
        <v>-7.4827669374323835E-3</v>
      </c>
      <c r="G126" s="8">
        <f t="shared" si="43"/>
        <v>3.558223118425026E-3</v>
      </c>
      <c r="H126" s="8">
        <f t="shared" si="43"/>
        <v>5.7949107776669034E-4</v>
      </c>
      <c r="I126" s="8">
        <f t="shared" si="43"/>
        <v>-1.2486262372062018E-2</v>
      </c>
      <c r="J126" s="8">
        <f t="shared" si="43"/>
        <v>1.1587446139861624E-2</v>
      </c>
      <c r="K126" s="8">
        <f t="shared" si="43"/>
        <v>8.9881623220022799E-4</v>
      </c>
      <c r="L126" s="8">
        <f t="shared" si="43"/>
        <v>0</v>
      </c>
    </row>
    <row r="127" spans="1:12" x14ac:dyDescent="0.25">
      <c r="A127" s="5" t="s">
        <v>50</v>
      </c>
      <c r="B127" s="5" t="s">
        <v>39</v>
      </c>
      <c r="C127" s="8">
        <f t="shared" ref="C127:L127" si="44">C98-C94</f>
        <v>-8.5038593376460248E-3</v>
      </c>
      <c r="D127" s="8">
        <f t="shared" si="44"/>
        <v>-9.7759864316024903E-3</v>
      </c>
      <c r="E127" s="8">
        <f t="shared" si="44"/>
        <v>2.2517157351658046E-3</v>
      </c>
      <c r="F127" s="8">
        <f t="shared" si="44"/>
        <v>1.2279362861091103E-2</v>
      </c>
      <c r="G127" s="8">
        <f t="shared" si="44"/>
        <v>2.3093562825430916E-3</v>
      </c>
      <c r="H127" s="8">
        <f t="shared" si="44"/>
        <v>1.4394108904483959E-3</v>
      </c>
      <c r="I127" s="8">
        <f t="shared" si="44"/>
        <v>3.7755035234450784E-3</v>
      </c>
      <c r="J127" s="8">
        <f t="shared" si="44"/>
        <v>-7.4666301490593501E-3</v>
      </c>
      <c r="K127" s="8">
        <f t="shared" si="44"/>
        <v>3.6911266256142022E-3</v>
      </c>
      <c r="L127" s="8">
        <f t="shared" si="44"/>
        <v>0</v>
      </c>
    </row>
    <row r="128" spans="1:12" x14ac:dyDescent="0.25">
      <c r="A128" s="5" t="s">
        <v>50</v>
      </c>
      <c r="B128" s="5" t="s">
        <v>40</v>
      </c>
      <c r="C128" s="8">
        <f t="shared" ref="C128:L128" si="45">C99-C95</f>
        <v>-4.0679337272855332E-3</v>
      </c>
      <c r="D128" s="8">
        <f t="shared" si="45"/>
        <v>-5.3599112760935874E-3</v>
      </c>
      <c r="E128" s="8">
        <f t="shared" si="45"/>
        <v>2.3080440086281351E-3</v>
      </c>
      <c r="F128" s="8">
        <f t="shared" si="45"/>
        <v>7.7815082452900863E-3</v>
      </c>
      <c r="G128" s="8">
        <f t="shared" si="45"/>
        <v>-1.9260726763798558E-4</v>
      </c>
      <c r="H128" s="8">
        <f t="shared" si="45"/>
        <v>-4.6909998290090016E-4</v>
      </c>
      <c r="I128" s="8">
        <f t="shared" si="45"/>
        <v>3.7135745180045254E-3</v>
      </c>
      <c r="J128" s="8">
        <f t="shared" si="45"/>
        <v>-5.5525185437315105E-3</v>
      </c>
      <c r="K128" s="8">
        <f t="shared" si="45"/>
        <v>1.8389440257272349E-3</v>
      </c>
      <c r="L128" s="8">
        <f t="shared" si="45"/>
        <v>0</v>
      </c>
    </row>
    <row r="129" spans="1:15" x14ac:dyDescent="0.25">
      <c r="A129" s="5" t="s">
        <v>50</v>
      </c>
      <c r="B129" s="5" t="s">
        <v>41</v>
      </c>
      <c r="C129" s="8">
        <f t="shared" ref="C129:L129" si="46">C100-C96</f>
        <v>-7.5115785767166932E-3</v>
      </c>
      <c r="D129" s="8">
        <f t="shared" si="46"/>
        <v>-4.2732040686949135E-3</v>
      </c>
      <c r="E129" s="8">
        <f t="shared" si="46"/>
        <v>2.3420366016263655E-3</v>
      </c>
      <c r="F129" s="8">
        <f t="shared" si="46"/>
        <v>-1.5200687510899535E-4</v>
      </c>
      <c r="G129" s="8">
        <f t="shared" si="46"/>
        <v>7.4571381525492669E-3</v>
      </c>
      <c r="H129" s="8">
        <f t="shared" si="46"/>
        <v>2.1376147663450477E-3</v>
      </c>
      <c r="I129" s="8">
        <f t="shared" si="46"/>
        <v>-7.6635854518257163E-3</v>
      </c>
      <c r="J129" s="8">
        <f t="shared" si="46"/>
        <v>3.1839340838543118E-3</v>
      </c>
      <c r="K129" s="8">
        <f t="shared" si="46"/>
        <v>4.4796513679714045E-3</v>
      </c>
      <c r="L129" s="8">
        <f t="shared" si="46"/>
        <v>0</v>
      </c>
    </row>
    <row r="130" spans="1:15" x14ac:dyDescent="0.25">
      <c r="A130" s="5" t="s">
        <v>50</v>
      </c>
      <c r="B130" s="5" t="s">
        <v>42</v>
      </c>
      <c r="C130" s="8">
        <f t="shared" ref="C130:L130" si="47">C101-C97</f>
        <v>-1.1287145652621622E-2</v>
      </c>
      <c r="D130" s="8">
        <f t="shared" si="47"/>
        <v>-3.9440212011647713E-3</v>
      </c>
      <c r="E130" s="8">
        <f t="shared" si="47"/>
        <v>1.0861889203115094E-3</v>
      </c>
      <c r="F130" s="8">
        <f t="shared" si="47"/>
        <v>7.5551978450997953E-3</v>
      </c>
      <c r="G130" s="8">
        <f t="shared" si="47"/>
        <v>6.1845426233318665E-3</v>
      </c>
      <c r="H130" s="8">
        <f t="shared" si="47"/>
        <v>4.0523746504320807E-4</v>
      </c>
      <c r="I130" s="8">
        <f t="shared" si="47"/>
        <v>-3.7319478075217849E-3</v>
      </c>
      <c r="J130" s="8">
        <f t="shared" si="47"/>
        <v>2.2405214221671299E-3</v>
      </c>
      <c r="K130" s="8">
        <f t="shared" si="47"/>
        <v>1.4914263853547105E-3</v>
      </c>
      <c r="L130" s="8">
        <f t="shared" si="47"/>
        <v>0</v>
      </c>
    </row>
    <row r="131" spans="1:15" x14ac:dyDescent="0.25">
      <c r="A131" s="5" t="s">
        <v>50</v>
      </c>
      <c r="B131" s="5" t="s">
        <v>43</v>
      </c>
      <c r="C131" s="8">
        <f t="shared" ref="C131:L131" si="48">C102-C98</f>
        <v>-1.8962181088388375E-2</v>
      </c>
      <c r="D131" s="8">
        <f t="shared" si="48"/>
        <v>1.4499673568573401E-2</v>
      </c>
      <c r="E131" s="8">
        <f t="shared" si="48"/>
        <v>-2.3647466628364811E-3</v>
      </c>
      <c r="F131" s="8">
        <f t="shared" si="48"/>
        <v>5.3296747606782213E-3</v>
      </c>
      <c r="G131" s="8">
        <f t="shared" si="48"/>
        <v>1.583759423110162E-3</v>
      </c>
      <c r="H131" s="8">
        <f t="shared" si="48"/>
        <v>-8.6180001136805864E-5</v>
      </c>
      <c r="I131" s="8">
        <f t="shared" si="48"/>
        <v>-1.3632506327710181E-2</v>
      </c>
      <c r="J131" s="8">
        <f t="shared" si="48"/>
        <v>1.6083432991683577E-2</v>
      </c>
      <c r="K131" s="8">
        <f t="shared" si="48"/>
        <v>-2.4509266639732991E-3</v>
      </c>
      <c r="L131" s="8">
        <f t="shared" si="48"/>
        <v>0</v>
      </c>
    </row>
    <row r="132" spans="1:15" x14ac:dyDescent="0.25">
      <c r="A132" s="5" t="s">
        <v>50</v>
      </c>
      <c r="B132" s="5" t="s">
        <v>44</v>
      </c>
      <c r="C132" s="8">
        <f t="shared" ref="C132:L132" si="49">C103-C99</f>
        <v>-1.9767080641454604E-2</v>
      </c>
      <c r="D132" s="8">
        <f t="shared" si="49"/>
        <v>2.6419514401447852E-2</v>
      </c>
      <c r="E132" s="8">
        <f t="shared" si="49"/>
        <v>-7.4360206532773504E-3</v>
      </c>
      <c r="F132" s="8">
        <f t="shared" si="49"/>
        <v>-5.304745755406029E-3</v>
      </c>
      <c r="G132" s="8">
        <f t="shared" si="49"/>
        <v>6.0127151526697051E-3</v>
      </c>
      <c r="H132" s="8">
        <f t="shared" si="49"/>
        <v>7.5617496020403616E-5</v>
      </c>
      <c r="I132" s="8">
        <f t="shared" si="49"/>
        <v>-2.5071826396860619E-2</v>
      </c>
      <c r="J132" s="8">
        <f>J103-J99</f>
        <v>3.2432229554117509E-2</v>
      </c>
      <c r="K132" s="8">
        <f t="shared" si="49"/>
        <v>-7.3604031572569451E-3</v>
      </c>
      <c r="L132" s="8">
        <f t="shared" si="49"/>
        <v>0</v>
      </c>
    </row>
    <row r="133" spans="1:15" x14ac:dyDescent="0.25">
      <c r="A133" s="5" t="s">
        <v>50</v>
      </c>
      <c r="B133" s="5" t="s">
        <v>48</v>
      </c>
      <c r="C133" s="8">
        <f t="shared" ref="C133:L134" si="50">C104-C100</f>
        <v>-2.7831279466718511E-2</v>
      </c>
      <c r="D133" s="8">
        <f t="shared" si="50"/>
        <v>3.2549627335175968E-2</v>
      </c>
      <c r="E133" s="8">
        <f t="shared" si="50"/>
        <v>-4.2999084564336876E-3</v>
      </c>
      <c r="F133" s="8">
        <f t="shared" si="50"/>
        <v>-2.3186793022957619E-3</v>
      </c>
      <c r="G133" s="8">
        <f t="shared" si="50"/>
        <v>1.1073440960461742E-3</v>
      </c>
      <c r="H133" s="8">
        <f t="shared" si="50"/>
        <v>7.9289579422564364E-4</v>
      </c>
      <c r="I133" s="8">
        <f t="shared" si="50"/>
        <v>-3.0149958769014273E-2</v>
      </c>
      <c r="J133" s="8">
        <f t="shared" si="50"/>
        <v>3.3656971431222149E-2</v>
      </c>
      <c r="K133" s="8">
        <f t="shared" si="50"/>
        <v>-3.5070126622080561E-3</v>
      </c>
      <c r="L133" s="8">
        <f t="shared" si="50"/>
        <v>0</v>
      </c>
    </row>
    <row r="134" spans="1:15" x14ac:dyDescent="0.25">
      <c r="A134" s="5" t="s">
        <v>50</v>
      </c>
      <c r="B134" s="5" t="s">
        <v>49</v>
      </c>
      <c r="C134" s="8">
        <f t="shared" si="50"/>
        <v>-2.5307834954027025E-2</v>
      </c>
      <c r="D134" s="8">
        <f t="shared" si="50"/>
        <v>1.8108866527495437E-2</v>
      </c>
      <c r="E134" s="8">
        <f t="shared" si="50"/>
        <v>-4.1968264680068146E-3</v>
      </c>
      <c r="F134" s="8">
        <f t="shared" si="50"/>
        <v>5.3942979383119621E-3</v>
      </c>
      <c r="G134" s="8">
        <f t="shared" si="50"/>
        <v>5.3822491073190759E-3</v>
      </c>
      <c r="H134" s="8">
        <f t="shared" si="50"/>
        <v>6.1924784890736266E-4</v>
      </c>
      <c r="I134" s="8">
        <f t="shared" si="50"/>
        <v>-1.9913537015715077E-2</v>
      </c>
      <c r="J134" s="8">
        <f t="shared" si="50"/>
        <v>2.349111563481443E-2</v>
      </c>
      <c r="K134" s="8">
        <f t="shared" si="50"/>
        <v>-3.5775786190994502E-3</v>
      </c>
      <c r="L134" s="8">
        <f t="shared" si="50"/>
        <v>0</v>
      </c>
    </row>
    <row r="135" spans="1:15" x14ac:dyDescent="0.25">
      <c r="A135" s="9" t="s">
        <v>50</v>
      </c>
      <c r="B135" s="9" t="s">
        <v>51</v>
      </c>
      <c r="C135" s="19">
        <f>C106-(SUM(C67:C68)/SUM($L67:$L68))</f>
        <v>-2.6442383847096795E-2</v>
      </c>
      <c r="D135" s="19">
        <f t="shared" ref="D135:L135" si="51">D106-(SUM(D67:D68)/SUM($L67:$L68))</f>
        <v>2.4661250239985333E-2</v>
      </c>
      <c r="E135" s="19">
        <f t="shared" si="51"/>
        <v>-4.2322939403430515E-3</v>
      </c>
      <c r="F135" s="19">
        <f t="shared" si="51"/>
        <v>1.8811334929311752E-3</v>
      </c>
      <c r="G135" s="19">
        <f t="shared" si="51"/>
        <v>3.4314941410114597E-3</v>
      </c>
      <c r="H135" s="19">
        <f t="shared" si="51"/>
        <v>7.0079991351171787E-4</v>
      </c>
      <c r="I135" s="19">
        <f t="shared" si="51"/>
        <v>-2.4561250354165565E-2</v>
      </c>
      <c r="J135" s="19">
        <f t="shared" si="51"/>
        <v>2.8092744380996737E-2</v>
      </c>
      <c r="K135" s="19">
        <f t="shared" si="51"/>
        <v>-3.5314940268313388E-3</v>
      </c>
      <c r="L135" s="19">
        <f t="shared" si="51"/>
        <v>0</v>
      </c>
    </row>
    <row r="136" spans="1:15" ht="15.6" x14ac:dyDescent="0.3">
      <c r="A136" s="10"/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2"/>
    </row>
    <row r="137" spans="1:15" ht="15.6" x14ac:dyDescent="0.3">
      <c r="A137" s="2" t="s">
        <v>2</v>
      </c>
      <c r="B137" s="2" t="s">
        <v>3</v>
      </c>
      <c r="C137" s="3" t="s">
        <v>4</v>
      </c>
      <c r="D137" s="3" t="s">
        <v>5</v>
      </c>
      <c r="E137" s="3" t="s">
        <v>6</v>
      </c>
      <c r="F137" s="3" t="s">
        <v>7</v>
      </c>
      <c r="G137" s="3" t="s">
        <v>8</v>
      </c>
      <c r="H137" s="3" t="s">
        <v>9</v>
      </c>
      <c r="I137" s="4" t="s">
        <v>10</v>
      </c>
      <c r="J137" s="4" t="s">
        <v>11</v>
      </c>
      <c r="K137" s="4" t="s">
        <v>12</v>
      </c>
      <c r="L137" s="4" t="s">
        <v>13</v>
      </c>
    </row>
    <row r="138" spans="1:15" x14ac:dyDescent="0.25">
      <c r="A138" s="6" t="s">
        <v>16</v>
      </c>
      <c r="B138" s="6" t="s">
        <v>21</v>
      </c>
      <c r="C138" s="21">
        <f>C47/C43-1</f>
        <v>-2.0727922205213578E-2</v>
      </c>
      <c r="D138" s="21">
        <f t="shared" ref="D138:L138" si="52">D47/D43-1</f>
        <v>-3.7880372998449485E-2</v>
      </c>
      <c r="E138" s="21">
        <f t="shared" si="52"/>
        <v>-3.7867733011645255E-2</v>
      </c>
      <c r="F138" s="21">
        <f t="shared" si="52"/>
        <v>-4.7413102910490723E-2</v>
      </c>
      <c r="G138" s="21">
        <f t="shared" si="52"/>
        <v>9.6091778215715129E-2</v>
      </c>
      <c r="H138" s="21">
        <f t="shared" si="52"/>
        <v>-2.7917194945464741E-2</v>
      </c>
      <c r="I138" s="21">
        <f t="shared" si="52"/>
        <v>-2.8079747755098139E-2</v>
      </c>
      <c r="J138" s="21">
        <f t="shared" si="52"/>
        <v>-3.1431599324644788E-2</v>
      </c>
      <c r="K138" s="21">
        <f t="shared" si="52"/>
        <v>-3.6634318658222864E-2</v>
      </c>
      <c r="L138" s="21">
        <f t="shared" si="52"/>
        <v>-3.0730860492200307E-2</v>
      </c>
    </row>
    <row r="139" spans="1:15" x14ac:dyDescent="0.25">
      <c r="A139" s="6" t="s">
        <v>16</v>
      </c>
      <c r="B139" s="6" t="s">
        <v>22</v>
      </c>
      <c r="C139" s="8">
        <f t="shared" ref="C139:L139" si="53">C48/C44-1</f>
        <v>-6.0525788338497866E-2</v>
      </c>
      <c r="D139" s="8">
        <f t="shared" si="53"/>
        <v>1.5821633829387061E-3</v>
      </c>
      <c r="E139" s="8">
        <f t="shared" si="53"/>
        <v>1.5196168264262067E-2</v>
      </c>
      <c r="F139" s="8">
        <f t="shared" si="53"/>
        <v>-1.7945013738256965E-2</v>
      </c>
      <c r="G139" s="8">
        <f t="shared" si="53"/>
        <v>-8.559129483777439E-2</v>
      </c>
      <c r="H139" s="8">
        <f t="shared" si="53"/>
        <v>7.4258292334929754E-2</v>
      </c>
      <c r="I139" s="8">
        <f t="shared" si="53"/>
        <v>-4.9334407380154821E-2</v>
      </c>
      <c r="J139" s="8">
        <f t="shared" si="53"/>
        <v>-3.1828485946997498E-3</v>
      </c>
      <c r="K139" s="8">
        <f t="shared" si="53"/>
        <v>2.1545705605505505E-2</v>
      </c>
      <c r="L139" s="8">
        <f t="shared" si="53"/>
        <v>-1.7540000328415073E-2</v>
      </c>
      <c r="M139" s="15"/>
      <c r="N139" s="15"/>
      <c r="O139" s="15"/>
    </row>
    <row r="140" spans="1:15" x14ac:dyDescent="0.25">
      <c r="A140" s="6" t="s">
        <v>16</v>
      </c>
      <c r="B140" s="6" t="s">
        <v>23</v>
      </c>
      <c r="C140" s="8">
        <f t="shared" ref="C140:L140" si="54">C49/C45-1</f>
        <v>-1.7418111501117606E-2</v>
      </c>
      <c r="D140" s="8">
        <f t="shared" si="54"/>
        <v>-2.5034403994628196E-4</v>
      </c>
      <c r="E140" s="8">
        <f t="shared" si="54"/>
        <v>-2.7067220169607609E-4</v>
      </c>
      <c r="F140" s="8">
        <f t="shared" si="54"/>
        <v>-0.10981716901433258</v>
      </c>
      <c r="G140" s="8">
        <f t="shared" si="54"/>
        <v>6.7540744197883251E-2</v>
      </c>
      <c r="H140" s="8">
        <f t="shared" si="54"/>
        <v>-2.8706063328616027E-2</v>
      </c>
      <c r="I140" s="8">
        <f t="shared" si="54"/>
        <v>-4.219462058797796E-2</v>
      </c>
      <c r="J140" s="8">
        <f t="shared" si="54"/>
        <v>3.0048369424444665E-3</v>
      </c>
      <c r="K140" s="8">
        <f t="shared" si="54"/>
        <v>-3.6028231769265062E-3</v>
      </c>
      <c r="L140" s="8">
        <f t="shared" si="54"/>
        <v>-1.3926091506672345E-2</v>
      </c>
      <c r="M140" s="15"/>
      <c r="N140" s="15"/>
      <c r="O140" s="15"/>
    </row>
    <row r="141" spans="1:15" x14ac:dyDescent="0.25">
      <c r="A141" s="5" t="s">
        <v>16</v>
      </c>
      <c r="B141" s="5" t="s">
        <v>24</v>
      </c>
      <c r="C141" s="8">
        <f t="shared" ref="C141:L141" si="55">C50/C46-1</f>
        <v>-2.7921884437071443E-2</v>
      </c>
      <c r="D141" s="8">
        <f t="shared" si="55"/>
        <v>1.355230691296283E-2</v>
      </c>
      <c r="E141" s="8">
        <f t="shared" si="55"/>
        <v>1.9540853649517853E-3</v>
      </c>
      <c r="F141" s="8">
        <f t="shared" si="55"/>
        <v>0.12104321427178877</v>
      </c>
      <c r="G141" s="8">
        <f t="shared" si="55"/>
        <v>0.20458246213237352</v>
      </c>
      <c r="H141" s="8">
        <f t="shared" si="55"/>
        <v>-5.4176011346829256E-2</v>
      </c>
      <c r="I141" s="8">
        <f t="shared" si="55"/>
        <v>8.1493916338968297E-3</v>
      </c>
      <c r="J141" s="8">
        <f t="shared" si="55"/>
        <v>2.1474161377216916E-2</v>
      </c>
      <c r="K141" s="8">
        <f t="shared" si="55"/>
        <v>-4.4466368173631254E-3</v>
      </c>
      <c r="L141" s="8">
        <f t="shared" si="55"/>
        <v>1.3905478900833268E-2</v>
      </c>
      <c r="M141" s="15"/>
      <c r="N141" s="15"/>
      <c r="O141" s="15"/>
    </row>
    <row r="142" spans="1:15" x14ac:dyDescent="0.25">
      <c r="A142" s="6" t="s">
        <v>16</v>
      </c>
      <c r="B142" s="5" t="s">
        <v>25</v>
      </c>
      <c r="C142" s="8">
        <f t="shared" ref="C142:L142" si="56">C51/C47-1</f>
        <v>-3.0640232998523587E-2</v>
      </c>
      <c r="D142" s="8">
        <f t="shared" si="56"/>
        <v>4.2113426705337353E-2</v>
      </c>
      <c r="E142" s="8">
        <f t="shared" si="56"/>
        <v>1.2020940781454215E-3</v>
      </c>
      <c r="F142" s="8">
        <f t="shared" si="56"/>
        <v>-6.4285193458090029E-2</v>
      </c>
      <c r="G142" s="8">
        <f t="shared" si="56"/>
        <v>5.8010810557071357E-2</v>
      </c>
      <c r="H142" s="8">
        <f t="shared" si="56"/>
        <v>-5.678705374621118E-3</v>
      </c>
      <c r="I142" s="8">
        <f t="shared" si="56"/>
        <v>-3.9725109732546393E-2</v>
      </c>
      <c r="J142" s="8">
        <f t="shared" si="56"/>
        <v>4.2979400776862908E-2</v>
      </c>
      <c r="K142" s="8">
        <f t="shared" si="56"/>
        <v>3.4147013809371352E-4</v>
      </c>
      <c r="L142" s="8">
        <f t="shared" si="56"/>
        <v>7.575401493643108E-3</v>
      </c>
      <c r="M142" s="15"/>
      <c r="N142" s="15"/>
      <c r="O142" s="15"/>
    </row>
    <row r="143" spans="1:15" x14ac:dyDescent="0.25">
      <c r="A143" s="5" t="s">
        <v>16</v>
      </c>
      <c r="B143" s="5" t="s">
        <v>26</v>
      </c>
      <c r="C143" s="8">
        <f t="shared" ref="C143:L143" si="57">C52/C48-1</f>
        <v>-3.0929579612685276E-2</v>
      </c>
      <c r="D143" s="8">
        <f t="shared" si="57"/>
        <v>-1.8170547781753976E-3</v>
      </c>
      <c r="E143" s="8">
        <f t="shared" si="57"/>
        <v>1.7421016599484807E-2</v>
      </c>
      <c r="F143" s="8">
        <f t="shared" si="57"/>
        <v>8.9545739857849638E-2</v>
      </c>
      <c r="G143" s="8">
        <f t="shared" si="57"/>
        <v>0.2992894859556583</v>
      </c>
      <c r="H143" s="8">
        <f t="shared" si="57"/>
        <v>8.3717851845572788E-3</v>
      </c>
      <c r="I143" s="8">
        <f t="shared" si="57"/>
        <v>1.7800960494993578E-3</v>
      </c>
      <c r="J143" s="8">
        <f t="shared" si="57"/>
        <v>1.3281130866298563E-2</v>
      </c>
      <c r="K143" s="8">
        <f t="shared" si="57"/>
        <v>1.6397969503720411E-2</v>
      </c>
      <c r="L143" s="8">
        <f t="shared" si="57"/>
        <v>9.5591927427045587E-3</v>
      </c>
      <c r="M143" s="15"/>
      <c r="N143" s="15"/>
      <c r="O143" s="15"/>
    </row>
    <row r="144" spans="1:15" x14ac:dyDescent="0.25">
      <c r="A144" s="5" t="s">
        <v>16</v>
      </c>
      <c r="B144" s="5" t="s">
        <v>27</v>
      </c>
      <c r="C144" s="8">
        <f t="shared" ref="C144:L144" si="58">C53/C49-1</f>
        <v>-5.7637187763423969E-2</v>
      </c>
      <c r="D144" s="8">
        <f t="shared" si="58"/>
        <v>4.2349085930803998E-3</v>
      </c>
      <c r="E144" s="8">
        <f t="shared" si="58"/>
        <v>2.5183053111411668E-2</v>
      </c>
      <c r="F144" s="8">
        <f t="shared" si="58"/>
        <v>0.15609720385475745</v>
      </c>
      <c r="G144" s="8">
        <f t="shared" si="58"/>
        <v>0.23100458918087607</v>
      </c>
      <c r="H144" s="8">
        <f t="shared" si="58"/>
        <v>3.0190532150824234E-2</v>
      </c>
      <c r="I144" s="8">
        <f t="shared" si="58"/>
        <v>-4.3713299065860634E-3</v>
      </c>
      <c r="J144" s="8">
        <f t="shared" si="58"/>
        <v>1.5824522130773122E-2</v>
      </c>
      <c r="K144" s="8">
        <f t="shared" si="58"/>
        <v>2.5755062021176611E-2</v>
      </c>
      <c r="L144" s="8">
        <f t="shared" si="58"/>
        <v>9.7554543965352458E-3</v>
      </c>
      <c r="M144" s="15"/>
      <c r="N144" s="15"/>
      <c r="O144" s="15"/>
    </row>
    <row r="145" spans="1:15" x14ac:dyDescent="0.25">
      <c r="A145" s="5" t="s">
        <v>16</v>
      </c>
      <c r="B145" s="5" t="s">
        <v>28</v>
      </c>
      <c r="C145" s="8">
        <f t="shared" ref="C145:L145" si="59">C54/C50-1</f>
        <v>-2.8318163551656284E-2</v>
      </c>
      <c r="D145" s="8">
        <f t="shared" si="59"/>
        <v>8.1900674619768132E-3</v>
      </c>
      <c r="E145" s="8">
        <f t="shared" si="59"/>
        <v>2.6253763214255654E-2</v>
      </c>
      <c r="F145" s="8">
        <f t="shared" si="59"/>
        <v>-2.5106923828291383E-2</v>
      </c>
      <c r="G145" s="8">
        <f t="shared" si="59"/>
        <v>0.13013711499445968</v>
      </c>
      <c r="H145" s="8">
        <f t="shared" si="59"/>
        <v>5.7830655612272741E-2</v>
      </c>
      <c r="I145" s="8">
        <f t="shared" si="59"/>
        <v>-2.7453499971222262E-2</v>
      </c>
      <c r="J145" s="8">
        <f t="shared" si="59"/>
        <v>1.4153624418190125E-2</v>
      </c>
      <c r="K145" s="8">
        <f t="shared" si="59"/>
        <v>2.9674726040763266E-2</v>
      </c>
      <c r="L145" s="8">
        <f t="shared" si="59"/>
        <v>8.5933659338621737E-4</v>
      </c>
      <c r="M145" s="15"/>
      <c r="N145" s="15"/>
      <c r="O145" s="15"/>
    </row>
    <row r="146" spans="1:15" x14ac:dyDescent="0.25">
      <c r="A146" s="5" t="s">
        <v>16</v>
      </c>
      <c r="B146" s="5" t="s">
        <v>29</v>
      </c>
      <c r="C146" s="8">
        <f t="shared" ref="C146:L146" si="60">C55/C51-1</f>
        <v>-5.9704742355368601E-2</v>
      </c>
      <c r="D146" s="8">
        <f t="shared" si="60"/>
        <v>-2.4443896484746319E-2</v>
      </c>
      <c r="E146" s="8">
        <f t="shared" si="60"/>
        <v>2.8637878265333594E-2</v>
      </c>
      <c r="F146" s="8">
        <f t="shared" si="60"/>
        <v>7.8303591690299434E-2</v>
      </c>
      <c r="G146" s="8">
        <f t="shared" si="60"/>
        <v>0.32689024937770728</v>
      </c>
      <c r="H146" s="8">
        <f t="shared" si="60"/>
        <v>4.1970545104418333E-2</v>
      </c>
      <c r="I146" s="8">
        <f t="shared" si="60"/>
        <v>-2.3392567666599251E-2</v>
      </c>
      <c r="J146" s="8">
        <f t="shared" si="60"/>
        <v>-5.029943973987594E-3</v>
      </c>
      <c r="K146" s="8">
        <f t="shared" si="60"/>
        <v>3.0295441161768188E-2</v>
      </c>
      <c r="L146" s="8">
        <f t="shared" si="60"/>
        <v>-7.8940898927735148E-3</v>
      </c>
      <c r="M146" s="15"/>
      <c r="N146" s="15"/>
      <c r="O146" s="15"/>
    </row>
    <row r="147" spans="1:15" x14ac:dyDescent="0.25">
      <c r="A147" s="5" t="s">
        <v>16</v>
      </c>
      <c r="B147" s="5" t="s">
        <v>30</v>
      </c>
      <c r="C147" s="8">
        <f t="shared" ref="C147:L147" si="61">C56/C52-1</f>
        <v>-2.4261581542362021E-2</v>
      </c>
      <c r="D147" s="8">
        <f t="shared" si="61"/>
        <v>7.9961086100648338E-3</v>
      </c>
      <c r="E147" s="8">
        <f t="shared" si="61"/>
        <v>-1.1160476303702094E-3</v>
      </c>
      <c r="F147" s="8">
        <f t="shared" si="61"/>
        <v>5.7606128662688327E-3</v>
      </c>
      <c r="G147" s="8">
        <f t="shared" si="61"/>
        <v>9.8126133259622383E-2</v>
      </c>
      <c r="H147" s="8">
        <f t="shared" si="61"/>
        <v>0.15239635248054184</v>
      </c>
      <c r="I147" s="8">
        <f t="shared" si="61"/>
        <v>-1.5396277137058156E-2</v>
      </c>
      <c r="J147" s="8">
        <f t="shared" si="61"/>
        <v>1.3791063106651125E-2</v>
      </c>
      <c r="K147" s="8">
        <f t="shared" si="61"/>
        <v>1.6102015296092898E-2</v>
      </c>
      <c r="L147" s="8">
        <f t="shared" si="61"/>
        <v>3.8700704164209565E-3</v>
      </c>
      <c r="M147" s="15"/>
      <c r="N147" s="15"/>
      <c r="O147" s="15"/>
    </row>
    <row r="148" spans="1:15" x14ac:dyDescent="0.25">
      <c r="A148" s="5" t="s">
        <v>16</v>
      </c>
      <c r="B148" s="5" t="s">
        <v>31</v>
      </c>
      <c r="C148" s="8">
        <f t="shared" ref="C148:L148" si="62">C57/C53-1</f>
        <v>-3.3519691775154792E-2</v>
      </c>
      <c r="D148" s="8">
        <f t="shared" si="62"/>
        <v>2.5392409766434865E-2</v>
      </c>
      <c r="E148" s="8">
        <f t="shared" si="62"/>
        <v>-1.2270621887706668E-3</v>
      </c>
      <c r="F148" s="8">
        <f t="shared" si="62"/>
        <v>-6.0324847460443198E-2</v>
      </c>
      <c r="G148" s="8">
        <f t="shared" si="62"/>
        <v>6.2211998610795183E-2</v>
      </c>
      <c r="H148" s="8">
        <f t="shared" si="62"/>
        <v>-6.1654520460063811E-2</v>
      </c>
      <c r="I148" s="8">
        <f t="shared" si="62"/>
        <v>-4.1276620612177406E-2</v>
      </c>
      <c r="J148" s="8">
        <f t="shared" si="62"/>
        <v>2.7672772211351226E-2</v>
      </c>
      <c r="K148" s="8">
        <f t="shared" si="62"/>
        <v>-8.1595939180645338E-3</v>
      </c>
      <c r="L148" s="8">
        <f t="shared" si="62"/>
        <v>2.4761335667600193E-4</v>
      </c>
      <c r="M148" s="15"/>
      <c r="N148" s="15"/>
      <c r="O148" s="15"/>
    </row>
    <row r="149" spans="1:15" x14ac:dyDescent="0.25">
      <c r="A149" s="5" t="s">
        <v>16</v>
      </c>
      <c r="B149" s="5" t="s">
        <v>32</v>
      </c>
      <c r="C149" s="8">
        <f t="shared" ref="C149:L149" si="63">C58/C54-1</f>
        <v>-4.2259959226918609E-2</v>
      </c>
      <c r="D149" s="8">
        <f t="shared" si="63"/>
        <v>-5.531350816182723E-3</v>
      </c>
      <c r="E149" s="8">
        <f t="shared" si="63"/>
        <v>-4.3816333860061674E-3</v>
      </c>
      <c r="F149" s="8">
        <f t="shared" si="63"/>
        <v>0.11428193814947485</v>
      </c>
      <c r="G149" s="8">
        <f t="shared" si="63"/>
        <v>0.22960161139558632</v>
      </c>
      <c r="H149" s="8">
        <f t="shared" si="63"/>
        <v>0.10420513964385925</v>
      </c>
      <c r="I149" s="8">
        <f t="shared" si="63"/>
        <v>-7.5338319978079937E-6</v>
      </c>
      <c r="J149" s="8">
        <f t="shared" si="63"/>
        <v>7.2823620313562376E-3</v>
      </c>
      <c r="K149" s="8">
        <f t="shared" si="63"/>
        <v>7.7040716466889592E-3</v>
      </c>
      <c r="L149" s="8">
        <f t="shared" si="63"/>
        <v>4.787779138700099E-3</v>
      </c>
      <c r="M149" s="15"/>
      <c r="N149" s="15"/>
      <c r="O149" s="15"/>
    </row>
    <row r="150" spans="1:15" x14ac:dyDescent="0.25">
      <c r="A150" s="5" t="s">
        <v>16</v>
      </c>
      <c r="B150" s="5" t="s">
        <v>33</v>
      </c>
      <c r="C150" s="8">
        <f t="shared" ref="C150:L150" si="64">C59/C55-1</f>
        <v>-4.5073786708276664E-2</v>
      </c>
      <c r="D150" s="8">
        <f t="shared" si="64"/>
        <v>3.9292568936245331E-2</v>
      </c>
      <c r="E150" s="8">
        <f t="shared" si="64"/>
        <v>7.0893012948665124E-3</v>
      </c>
      <c r="F150" s="8">
        <f t="shared" si="64"/>
        <v>7.1031250386379918E-2</v>
      </c>
      <c r="G150" s="8">
        <f t="shared" si="64"/>
        <v>8.815154535550751E-2</v>
      </c>
      <c r="H150" s="8">
        <f t="shared" si="64"/>
        <v>-2.2046798174423787E-2</v>
      </c>
      <c r="I150" s="8">
        <f t="shared" si="64"/>
        <v>-1.1343577574464692E-2</v>
      </c>
      <c r="J150" s="8">
        <f t="shared" si="64"/>
        <v>4.289307012621002E-2</v>
      </c>
      <c r="K150" s="8">
        <f t="shared" si="64"/>
        <v>3.4259542347028216E-3</v>
      </c>
      <c r="L150" s="8">
        <f t="shared" si="64"/>
        <v>1.9593693432571779E-2</v>
      </c>
      <c r="M150" s="15"/>
      <c r="N150" s="15"/>
      <c r="O150" s="15"/>
    </row>
    <row r="151" spans="1:15" x14ac:dyDescent="0.25">
      <c r="A151" s="5" t="s">
        <v>16</v>
      </c>
      <c r="B151" s="5" t="s">
        <v>34</v>
      </c>
      <c r="C151" s="8">
        <f t="shared" ref="C151:L151" si="65">C60/C56-1</f>
        <v>-4.9441426926471133E-2</v>
      </c>
      <c r="D151" s="8">
        <f t="shared" si="65"/>
        <v>1.4170887218632355E-2</v>
      </c>
      <c r="E151" s="8">
        <f t="shared" si="65"/>
        <v>1.521256589883202E-2</v>
      </c>
      <c r="F151" s="8">
        <f t="shared" si="65"/>
        <v>0.10832764060657873</v>
      </c>
      <c r="G151" s="8">
        <f t="shared" si="65"/>
        <v>8.554393562407081E-2</v>
      </c>
      <c r="H151" s="8">
        <f t="shared" si="65"/>
        <v>-0.10567584468132452</v>
      </c>
      <c r="I151" s="8">
        <f t="shared" si="65"/>
        <v>-1.8524653078697551E-3</v>
      </c>
      <c r="J151" s="8">
        <f t="shared" si="65"/>
        <v>1.9141598692055561E-2</v>
      </c>
      <c r="K151" s="8">
        <f t="shared" si="65"/>
        <v>-1.6508717338148404E-4</v>
      </c>
      <c r="L151" s="8">
        <f t="shared" si="65"/>
        <v>1.0026388956818399E-2</v>
      </c>
      <c r="N151" s="15"/>
      <c r="O151" s="15"/>
    </row>
    <row r="152" spans="1:15" x14ac:dyDescent="0.25">
      <c r="A152" s="5" t="s">
        <v>16</v>
      </c>
      <c r="B152" s="5" t="s">
        <v>35</v>
      </c>
      <c r="C152" s="8">
        <f t="shared" ref="C152:L152" si="66">C61/C57-1</f>
        <v>-5.1624239210852241E-2</v>
      </c>
      <c r="D152" s="8">
        <f t="shared" si="66"/>
        <v>5.2656485123556696E-3</v>
      </c>
      <c r="E152" s="8">
        <f t="shared" si="66"/>
        <v>-1.8640040788029943E-2</v>
      </c>
      <c r="F152" s="8">
        <f t="shared" si="66"/>
        <v>8.5164782814319828E-3</v>
      </c>
      <c r="G152" s="8">
        <f t="shared" si="66"/>
        <v>0.22190669288220244</v>
      </c>
      <c r="H152" s="8">
        <f t="shared" si="66"/>
        <v>8.8024248859621679E-2</v>
      </c>
      <c r="I152" s="8">
        <f t="shared" si="66"/>
        <v>-3.4566380879426428E-2</v>
      </c>
      <c r="J152" s="8">
        <f t="shared" si="66"/>
        <v>1.913391054375646E-2</v>
      </c>
      <c r="K152" s="8">
        <f t="shared" si="66"/>
        <v>-7.0630002614825438E-3</v>
      </c>
      <c r="L152" s="8">
        <f t="shared" si="66"/>
        <v>-1.2604862300099606E-3</v>
      </c>
    </row>
    <row r="153" spans="1:15" x14ac:dyDescent="0.25">
      <c r="A153" s="5" t="s">
        <v>16</v>
      </c>
      <c r="B153" s="5" t="s">
        <v>36</v>
      </c>
      <c r="C153" s="8">
        <f t="shared" ref="C153:L153" si="67">C62/C58-1</f>
        <v>-5.4449217725318411E-2</v>
      </c>
      <c r="D153" s="8">
        <f t="shared" si="67"/>
        <v>-1.2954772003627602E-2</v>
      </c>
      <c r="E153" s="8">
        <f t="shared" si="67"/>
        <v>-2.5286211824532279E-3</v>
      </c>
      <c r="F153" s="8">
        <f t="shared" si="67"/>
        <v>3.4620149139652279E-2</v>
      </c>
      <c r="G153" s="8">
        <f t="shared" si="67"/>
        <v>9.6942033248915038E-2</v>
      </c>
      <c r="H153" s="8">
        <f t="shared" si="67"/>
        <v>7.5439083598127787E-4</v>
      </c>
      <c r="I153" s="8">
        <f t="shared" si="67"/>
        <v>-2.7660755851325991E-2</v>
      </c>
      <c r="J153" s="8">
        <f t="shared" si="67"/>
        <v>-5.6440590200351748E-3</v>
      </c>
      <c r="K153" s="8">
        <f t="shared" si="67"/>
        <v>-2.1282302006876419E-3</v>
      </c>
      <c r="L153" s="8">
        <f t="shared" si="67"/>
        <v>-1.2898923230801662E-2</v>
      </c>
    </row>
    <row r="154" spans="1:15" x14ac:dyDescent="0.25">
      <c r="A154" s="5" t="s">
        <v>16</v>
      </c>
      <c r="B154" s="5" t="s">
        <v>37</v>
      </c>
      <c r="C154" s="8">
        <f t="shared" ref="C154:L154" si="68">C63/C59-1</f>
        <v>-4.579258943330522E-2</v>
      </c>
      <c r="D154" s="8">
        <f t="shared" si="68"/>
        <v>-4.2988796009659547E-2</v>
      </c>
      <c r="E154" s="8">
        <f t="shared" si="68"/>
        <v>1.0303473560238752E-2</v>
      </c>
      <c r="F154" s="8">
        <f t="shared" si="68"/>
        <v>6.4726246523966857E-2</v>
      </c>
      <c r="G154" s="8">
        <f t="shared" si="68"/>
        <v>-7.3369648206058624E-3</v>
      </c>
      <c r="H154" s="8">
        <f t="shared" si="68"/>
        <v>-9.7327653392382363E-2</v>
      </c>
      <c r="I154" s="8">
        <f t="shared" si="68"/>
        <v>-1.1010070895548618E-2</v>
      </c>
      <c r="J154" s="8">
        <f t="shared" si="68"/>
        <v>-4.0247537218921603E-2</v>
      </c>
      <c r="K154" s="8">
        <f t="shared" si="68"/>
        <v>-2.8856909190875246E-3</v>
      </c>
      <c r="L154" s="8">
        <f t="shared" si="68"/>
        <v>-2.6322278864031712E-2</v>
      </c>
      <c r="M154" s="20"/>
    </row>
    <row r="155" spans="1:15" x14ac:dyDescent="0.25">
      <c r="A155" s="5" t="s">
        <v>16</v>
      </c>
      <c r="B155" s="5" t="s">
        <v>38</v>
      </c>
      <c r="C155" s="8">
        <f t="shared" ref="C155:L155" si="69">C64/C60-1</f>
        <v>-2.5180752539248896E-2</v>
      </c>
      <c r="D155" s="8">
        <f t="shared" si="69"/>
        <v>1.2435998236377088E-2</v>
      </c>
      <c r="E155" s="8">
        <f t="shared" si="69"/>
        <v>6.5680044355365119E-4</v>
      </c>
      <c r="F155" s="8">
        <f t="shared" si="69"/>
        <v>-6.900428344099796E-2</v>
      </c>
      <c r="G155" s="8">
        <f t="shared" si="69"/>
        <v>8.2059330687080267E-2</v>
      </c>
      <c r="H155" s="8">
        <f t="shared" si="69"/>
        <v>4.7776604305929116E-2</v>
      </c>
      <c r="I155" s="8">
        <f t="shared" si="69"/>
        <v>-3.9858694358598568E-2</v>
      </c>
      <c r="J155" s="8">
        <f t="shared" si="69"/>
        <v>1.7600780201063815E-2</v>
      </c>
      <c r="K155" s="8">
        <f t="shared" si="69"/>
        <v>6.0181673413213232E-3</v>
      </c>
      <c r="L155" s="8">
        <f t="shared" si="69"/>
        <v>-2.9306664972408303E-3</v>
      </c>
      <c r="M155" s="20"/>
    </row>
    <row r="156" spans="1:15" x14ac:dyDescent="0.25">
      <c r="A156" s="5" t="s">
        <v>16</v>
      </c>
      <c r="B156" s="5" t="s">
        <v>39</v>
      </c>
      <c r="C156" s="8">
        <f t="shared" ref="C156:L156" si="70">C65/C61-1</f>
        <v>-6.7216444578248713E-2</v>
      </c>
      <c r="D156" s="8">
        <f t="shared" si="70"/>
        <v>-4.8247336362332804E-2</v>
      </c>
      <c r="E156" s="8">
        <f t="shared" si="70"/>
        <v>-5.856290247715501E-3</v>
      </c>
      <c r="F156" s="8">
        <f t="shared" si="70"/>
        <v>9.5184920389231653E-2</v>
      </c>
      <c r="G156" s="8">
        <f t="shared" si="70"/>
        <v>1.9725915412363237E-2</v>
      </c>
      <c r="H156" s="8">
        <f t="shared" si="70"/>
        <v>8.6404649873849548E-2</v>
      </c>
      <c r="I156" s="8">
        <f t="shared" si="70"/>
        <v>-1.9098601246245295E-2</v>
      </c>
      <c r="J156" s="8">
        <f t="shared" si="70"/>
        <v>-4.3030272705056216E-2</v>
      </c>
      <c r="K156" s="8">
        <f t="shared" si="70"/>
        <v>5.1164036597612927E-3</v>
      </c>
      <c r="L156" s="8">
        <f t="shared" si="70"/>
        <v>-3.0553275698422921E-2</v>
      </c>
      <c r="M156" s="20"/>
    </row>
    <row r="157" spans="1:15" x14ac:dyDescent="0.25">
      <c r="A157" s="5" t="s">
        <v>16</v>
      </c>
      <c r="B157" s="5" t="s">
        <v>40</v>
      </c>
      <c r="C157" s="8">
        <f t="shared" ref="C157:L157" si="71">C66/C62-1</f>
        <v>-7.4668166159906901E-3</v>
      </c>
      <c r="D157" s="8">
        <f t="shared" si="71"/>
        <v>-4.1307780712873665E-4</v>
      </c>
      <c r="E157" s="8">
        <f t="shared" si="71"/>
        <v>3.4556373976055266E-2</v>
      </c>
      <c r="F157" s="8">
        <f t="shared" si="71"/>
        <v>8.2139705347370029E-2</v>
      </c>
      <c r="G157" s="8">
        <f t="shared" si="71"/>
        <v>5.3989794886615261E-3</v>
      </c>
      <c r="H157" s="8">
        <f t="shared" si="71"/>
        <v>-2.5258020972297013E-2</v>
      </c>
      <c r="I157" s="8">
        <f t="shared" si="71"/>
        <v>2.1209419738136948E-2</v>
      </c>
      <c r="J157" s="8">
        <f t="shared" si="71"/>
        <v>1.3449026759371208E-5</v>
      </c>
      <c r="K157" s="8">
        <f t="shared" si="71"/>
        <v>2.7240431260053377E-2</v>
      </c>
      <c r="L157" s="8">
        <f t="shared" si="71"/>
        <v>1.0226448406900568E-2</v>
      </c>
      <c r="M157" s="20"/>
    </row>
    <row r="158" spans="1:15" x14ac:dyDescent="0.25">
      <c r="A158" s="5" t="s">
        <v>16</v>
      </c>
      <c r="B158" s="5" t="s">
        <v>41</v>
      </c>
      <c r="C158" s="8">
        <f t="shared" ref="C158:L158" si="72">C67/C63-1</f>
        <v>-5.9639139059855961E-2</v>
      </c>
      <c r="D158" s="8">
        <f t="shared" si="72"/>
        <v>-3.5948056496342917E-2</v>
      </c>
      <c r="E158" s="8">
        <f t="shared" si="72"/>
        <v>-4.1835810177661692E-3</v>
      </c>
      <c r="F158" s="8">
        <f t="shared" si="72"/>
        <v>-2.8933992380390405E-2</v>
      </c>
      <c r="G158" s="8">
        <f t="shared" si="72"/>
        <v>0.13950007857260194</v>
      </c>
      <c r="H158" s="8">
        <f t="shared" si="72"/>
        <v>0.14413974123377327</v>
      </c>
      <c r="I158" s="8">
        <f t="shared" si="72"/>
        <v>-4.9235578720772E-2</v>
      </c>
      <c r="J158" s="8">
        <f t="shared" si="72"/>
        <v>-2.1995314397788568E-2</v>
      </c>
      <c r="K158" s="8">
        <f t="shared" si="72"/>
        <v>1.2270515126933335E-2</v>
      </c>
      <c r="L158" s="8">
        <f t="shared" si="72"/>
        <v>-2.7671615614013212E-2</v>
      </c>
      <c r="M158" s="20"/>
    </row>
    <row r="159" spans="1:15" x14ac:dyDescent="0.25">
      <c r="A159" s="5" t="s">
        <v>16</v>
      </c>
      <c r="B159" s="5" t="s">
        <v>42</v>
      </c>
      <c r="C159" s="8">
        <f t="shared" ref="C159:L159" si="73">C68/C64-1</f>
        <v>-6.5990870873809615E-2</v>
      </c>
      <c r="D159" s="8">
        <f t="shared" si="73"/>
        <v>-2.2630159903739733E-2</v>
      </c>
      <c r="E159" s="8">
        <f t="shared" si="73"/>
        <v>-3.2802607873736456E-3</v>
      </c>
      <c r="F159" s="8">
        <f t="shared" si="73"/>
        <v>5.5273712399583008E-2</v>
      </c>
      <c r="G159" s="8">
        <f t="shared" si="73"/>
        <v>0.11914258121266053</v>
      </c>
      <c r="H159" s="8">
        <f t="shared" si="73"/>
        <v>1.8036615683328039E-2</v>
      </c>
      <c r="I159" s="8">
        <f t="shared" si="73"/>
        <v>-2.6608278200531021E-2</v>
      </c>
      <c r="J159" s="8">
        <f t="shared" si="73"/>
        <v>-1.144702497001826E-2</v>
      </c>
      <c r="K159" s="8">
        <f t="shared" si="73"/>
        <v>-7.5411450129703184E-4</v>
      </c>
      <c r="L159" s="8">
        <f t="shared" si="73"/>
        <v>-1.5288627656457998E-2</v>
      </c>
      <c r="M159" s="20"/>
    </row>
    <row r="160" spans="1:15" x14ac:dyDescent="0.25">
      <c r="A160" s="5" t="s">
        <v>16</v>
      </c>
      <c r="B160" s="5" t="s">
        <v>43</v>
      </c>
      <c r="C160" s="8">
        <f t="shared" ref="C160:L160" si="74">C69/C65-1</f>
        <v>-7.495942698814928E-2</v>
      </c>
      <c r="D160" s="8">
        <f t="shared" si="74"/>
        <v>4.186034607068323E-2</v>
      </c>
      <c r="E160" s="8">
        <f t="shared" si="74"/>
        <v>-1.2549319384215774E-2</v>
      </c>
      <c r="F160" s="8">
        <f t="shared" si="74"/>
        <v>6.44272875020655E-2</v>
      </c>
      <c r="G160" s="8">
        <f t="shared" si="74"/>
        <v>4.81875351372274E-2</v>
      </c>
      <c r="H160" s="8">
        <f t="shared" si="74"/>
        <v>7.3677468843140748E-3</v>
      </c>
      <c r="I160" s="8">
        <f t="shared" si="74"/>
        <v>-2.8848913180664182E-2</v>
      </c>
      <c r="J160" s="8">
        <f t="shared" si="74"/>
        <v>4.2377814857129437E-2</v>
      </c>
      <c r="K160" s="8">
        <f t="shared" si="74"/>
        <v>-9.9889889891264794E-3</v>
      </c>
      <c r="L160" s="8">
        <f t="shared" si="74"/>
        <v>1.3902905304310265E-2</v>
      </c>
      <c r="M160" s="20"/>
    </row>
    <row r="161" spans="1:12" x14ac:dyDescent="0.25">
      <c r="A161" s="5" t="s">
        <v>16</v>
      </c>
      <c r="B161" s="5" t="s">
        <v>44</v>
      </c>
      <c r="C161" s="8">
        <f t="shared" ref="C161:L161" si="75">C70/C66-1</f>
        <v>-0.10434502392983402</v>
      </c>
      <c r="D161" s="8">
        <f t="shared" si="75"/>
        <v>3.2043838462699314E-2</v>
      </c>
      <c r="E161" s="8">
        <f t="shared" si="75"/>
        <v>-9.370049676197223E-2</v>
      </c>
      <c r="F161" s="8">
        <f t="shared" si="75"/>
        <v>-6.382701859093054E-2</v>
      </c>
      <c r="G161" s="8">
        <f t="shared" si="75"/>
        <v>0.12758072572911416</v>
      </c>
      <c r="H161" s="8">
        <f t="shared" si="75"/>
        <v>-1.3648745662807271E-2</v>
      </c>
      <c r="I161" s="8">
        <f t="shared" si="75"/>
        <v>-9.0604632401123042E-2</v>
      </c>
      <c r="J161" s="8">
        <f t="shared" si="75"/>
        <v>3.9092719132249876E-2</v>
      </c>
      <c r="K161" s="8">
        <f t="shared" si="75"/>
        <v>-8.440969947796062E-2</v>
      </c>
      <c r="L161" s="8">
        <f t="shared" si="75"/>
        <v>-1.940309255953887E-2</v>
      </c>
    </row>
    <row r="162" spans="1:12" x14ac:dyDescent="0.25">
      <c r="A162" s="5" t="s">
        <v>16</v>
      </c>
      <c r="B162" s="5" t="s">
        <v>48</v>
      </c>
      <c r="C162" s="8">
        <f>C71/C67-1</f>
        <v>-0.13123256235462255</v>
      </c>
      <c r="D162" s="8">
        <f t="shared" ref="D162:L163" si="76">D71/D67-1</f>
        <v>5.8961054900005028E-2</v>
      </c>
      <c r="E162" s="8">
        <f t="shared" si="76"/>
        <v>-4.9080790171318389E-2</v>
      </c>
      <c r="F162" s="8">
        <f t="shared" si="76"/>
        <v>-2.5747805912720079E-2</v>
      </c>
      <c r="G162" s="8">
        <f t="shared" si="76"/>
        <v>1.5615765926521474E-2</v>
      </c>
      <c r="H162" s="8">
        <f t="shared" si="76"/>
        <v>4.9326479069392359E-2</v>
      </c>
      <c r="I162" s="8">
        <f t="shared" si="76"/>
        <v>-9.4728907565375331E-2</v>
      </c>
      <c r="J162" s="8">
        <f t="shared" si="76"/>
        <v>5.4944754974153742E-2</v>
      </c>
      <c r="K162" s="8">
        <f t="shared" si="76"/>
        <v>-3.6741952510231712E-2</v>
      </c>
      <c r="L162" s="8">
        <f t="shared" si="76"/>
        <v>-6.0377625223374531E-3</v>
      </c>
    </row>
    <row r="163" spans="1:12" x14ac:dyDescent="0.25">
      <c r="A163" s="5" t="s">
        <v>16</v>
      </c>
      <c r="B163" s="5" t="s">
        <v>49</v>
      </c>
      <c r="C163" s="8">
        <f>C72/C68-1</f>
        <v>-0.1314564606816927</v>
      </c>
      <c r="D163" s="8">
        <f t="shared" si="76"/>
        <v>2.3015865214149667E-2</v>
      </c>
      <c r="E163" s="8">
        <f t="shared" si="76"/>
        <v>-5.7125029210483014E-2</v>
      </c>
      <c r="F163" s="8">
        <f t="shared" si="76"/>
        <v>3.6121546134941562E-2</v>
      </c>
      <c r="G163" s="8">
        <f t="shared" si="76"/>
        <v>9.2287260085483158E-2</v>
      </c>
      <c r="H163" s="8">
        <f t="shared" si="76"/>
        <v>3.8377090391205515E-2</v>
      </c>
      <c r="I163" s="8">
        <f t="shared" si="76"/>
        <v>-7.2454721041954939E-2</v>
      </c>
      <c r="J163" s="8">
        <f t="shared" si="76"/>
        <v>2.9201869751304121E-2</v>
      </c>
      <c r="K163" s="8">
        <f t="shared" si="76"/>
        <v>-4.5594772719315557E-2</v>
      </c>
      <c r="L163" s="8">
        <f t="shared" si="76"/>
        <v>-1.1090569468572009E-2</v>
      </c>
    </row>
    <row r="164" spans="1:12" x14ac:dyDescent="0.25">
      <c r="A164" s="9" t="s">
        <v>16</v>
      </c>
      <c r="B164" s="9" t="s">
        <v>51</v>
      </c>
      <c r="C164" s="19">
        <f>C73/SUM(C67:C68)-1</f>
        <v>-0.13135123202169874</v>
      </c>
      <c r="D164" s="19">
        <f t="shared" ref="D164:L164" si="77">D73/SUM(D67:D68)-1</f>
        <v>3.8891321482182217E-2</v>
      </c>
      <c r="E164" s="19">
        <f t="shared" si="77"/>
        <v>-5.3272672422624012E-2</v>
      </c>
      <c r="F164" s="19">
        <f t="shared" si="77"/>
        <v>7.4525187550615879E-3</v>
      </c>
      <c r="G164" s="19">
        <f t="shared" si="77"/>
        <v>5.7655415934779075E-2</v>
      </c>
      <c r="H164" s="19">
        <f t="shared" si="77"/>
        <v>4.3738615877259912E-2</v>
      </c>
      <c r="I164" s="19">
        <f t="shared" si="77"/>
        <v>-8.2871858535547571E-2</v>
      </c>
      <c r="J164" s="19">
        <f t="shared" si="77"/>
        <v>4.059485400894669E-2</v>
      </c>
      <c r="K164" s="19">
        <f t="shared" si="77"/>
        <v>-4.1343467229910558E-2</v>
      </c>
      <c r="L164" s="19">
        <f t="shared" si="77"/>
        <v>-8.7922037502058403E-3</v>
      </c>
    </row>
  </sheetData>
  <mergeCells count="2">
    <mergeCell ref="A1:L1"/>
    <mergeCell ref="A2:L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Uhrich</dc:creator>
  <cp:lastModifiedBy>Michael Uhrich</cp:lastModifiedBy>
  <dcterms:created xsi:type="dcterms:W3CDTF">2015-12-11T15:52:18Z</dcterms:created>
  <dcterms:modified xsi:type="dcterms:W3CDTF">2019-09-19T18:53:13Z</dcterms:modified>
</cp:coreProperties>
</file>